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me-srv-file\Папки отделов\Отдел прогнозирования и мониторинга\2024 год\МО\Разное\9 Уральское ГУ Банка России_мониторинг предприятий\"/>
    </mc:Choice>
  </mc:AlternateContent>
  <bookViews>
    <workbookView xWindow="0" yWindow="0" windowWidth="28800" windowHeight="11535" firstSheet="1" activeTab="1"/>
  </bookViews>
  <sheets>
    <sheet name="контроль" sheetId="2" state="veryHidden" r:id="rId1"/>
    <sheet name="Торговля" sheetId="1" r:id="rId2"/>
  </sheets>
  <definedNames>
    <definedName name="Contacts">Торговля!$C$73</definedName>
    <definedName name="m1_Digital">Торговля!$Q$56</definedName>
    <definedName name="m2Answ1">Торговля!$Q$60</definedName>
    <definedName name="m2Answ2">Торговля!$R$61</definedName>
    <definedName name="m2Answ3">Торговля!$S$62</definedName>
    <definedName name="m2Answ4">Торговля!$T$63</definedName>
    <definedName name="m2AnswCH">контроль!$B$65:$B$66</definedName>
    <definedName name="m3Answ1">Торговля!$Q$67</definedName>
    <definedName name="m3Answ2">Торговля!$R$68</definedName>
    <definedName name="m3Answ3">Торговля!$S$69</definedName>
    <definedName name="m3AnswCH">контроль!$B$68:$B$69</definedName>
    <definedName name="m4_1Answ1">Торговля!$AV$57</definedName>
    <definedName name="m4_2Answ1">Торговля!$AV$59</definedName>
    <definedName name="m4_3Answ1">Торговля!$AV$61</definedName>
    <definedName name="m4_4Answ1">Торговля!$AV$63</definedName>
    <definedName name="m4_5Answ1">Торговля!$AV$65</definedName>
    <definedName name="m4_6Answ1">Торговля!$AV$67</definedName>
    <definedName name="m4_7Answ1">Торговля!$AV$69</definedName>
    <definedName name="m4AnswCH">контроль!$B$72:$B$73</definedName>
    <definedName name="m5Answ1">Торговля!$BR$56</definedName>
    <definedName name="m5Answ2">Торговля!$BS$57</definedName>
    <definedName name="m5Answ3">Торговля!$BT$58</definedName>
    <definedName name="m5Answ4">Торговля!$BU$59</definedName>
    <definedName name="m5AnswCH">контроль!$B$75:$B$76</definedName>
    <definedName name="m6Answ1">Торговля!$BR$63</definedName>
    <definedName name="m6Answ2">Торговля!$BS$64</definedName>
    <definedName name="m6Answ3">Торговля!$BT$65</definedName>
    <definedName name="m6AnswCH">контроль!$B$79:$B$80</definedName>
    <definedName name="m7_Digital1">Торговля!#REF!</definedName>
    <definedName name="m7_Digital2">Торговля!#REF!</definedName>
    <definedName name="q10Answ1">Торговля!$AN$32</definedName>
    <definedName name="q10Answ2">Торговля!$AO$33</definedName>
    <definedName name="q10Answ3">Торговля!$AP$34</definedName>
    <definedName name="q10AnswCH">контроль!$B$32:$B$33</definedName>
    <definedName name="q11_1Answ1">Торговля!$AS$43</definedName>
    <definedName name="q11_1Answ2">Торговля!$AT$44</definedName>
    <definedName name="q11_1Answ3">Торговля!$AU$45</definedName>
    <definedName name="q11_1AnswCH">контроль!$B$40:$B$41</definedName>
    <definedName name="q11Answ1">Торговля!$AK$43</definedName>
    <definedName name="q11Answ2">Торговля!$AL$44</definedName>
    <definedName name="q11Answ3">Торговля!$AM$45</definedName>
    <definedName name="q11AnswCH">контроль!$B$37:$B$38</definedName>
    <definedName name="q12_1Answ1">Торговля!$BU$12</definedName>
    <definedName name="q12_1Answ10">Торговля!$BU$21</definedName>
    <definedName name="q12_1Answ11">Торговля!$BU$22</definedName>
    <definedName name="q12_1Answ2">Торговля!$BU$13</definedName>
    <definedName name="q12_1Answ3">Торговля!$BU$14</definedName>
    <definedName name="q12_1Answ4">Торговля!$BU$15</definedName>
    <definedName name="q12_1Answ5">Торговля!$BU$16</definedName>
    <definedName name="q12_1Answ6">Торговля!$BU$17</definedName>
    <definedName name="q12_1Answ7">Торговля!$BU$18</definedName>
    <definedName name="q12_1Answ8">Торговля!$BU$19</definedName>
    <definedName name="q12_1Answ9">Торговля!$BU$20</definedName>
    <definedName name="q12_1AnswCH">контроль!$B$47:$B$48</definedName>
    <definedName name="q12Answ1">Торговля!$BJ$15</definedName>
    <definedName name="q12Answ2">Торговля!$BK$16</definedName>
    <definedName name="q12Answ3">Торговля!$BL$17</definedName>
    <definedName name="q12AnswCH">контроль!$B$44:$B$45</definedName>
    <definedName name="q13_1Answ1">Торговля!$BU$25</definedName>
    <definedName name="q13_2Answ1">Торговля!$BU$26</definedName>
    <definedName name="q13_3Answ1">Торговля!$BU$27</definedName>
    <definedName name="q13_4Answ1">Торговля!$BU$28</definedName>
    <definedName name="q13_5Answ1">Торговля!$BU$29</definedName>
    <definedName name="q13_6Answ1">Торговля!$BU$30</definedName>
    <definedName name="q13_7Answ1">Торговля!$BU$31</definedName>
    <definedName name="q13_8Answ1">Торговля!$BU$32</definedName>
    <definedName name="q13AnswCH">контроль!$B$50:$B$51</definedName>
    <definedName name="q14Answ1">Торговля!$BC$37</definedName>
    <definedName name="q14Answ2">Торговля!$BI$37</definedName>
    <definedName name="q14Answ3">Торговля!$BO$37</definedName>
    <definedName name="q14Answ4">Торговля!$BU$37</definedName>
    <definedName name="q14AnswCH">контроль!$B$53:$B$54</definedName>
    <definedName name="q15_1Answ1">Торговля!$BP$42</definedName>
    <definedName name="q15_1Answ2">Торговля!$BO$43</definedName>
    <definedName name="q15_1Answ3">Торговля!$BP$44</definedName>
    <definedName name="q15_1Answ4">Торговля!$BO$45</definedName>
    <definedName name="q15_1Answ5">Торговля!$BP$46</definedName>
    <definedName name="q15_1Answ6">Торговля!$BO$47</definedName>
    <definedName name="q15_1Answ7">Торговля!$BP$48</definedName>
    <definedName name="q15_1Answ8">Торговля!$BO$49</definedName>
    <definedName name="q15_1Answ9">Торговля!$BP$50</definedName>
    <definedName name="q15_1AnswCH">контроль!$B$61:$B$62</definedName>
    <definedName name="q15Answ1">Торговля!$BH$42</definedName>
    <definedName name="q15Answ2">Торговля!$BG$43</definedName>
    <definedName name="q15Answ3">Торговля!$BH$44</definedName>
    <definedName name="q15Answ4">Торговля!$BG$45</definedName>
    <definedName name="q15Answ5">Торговля!$BH$46</definedName>
    <definedName name="q15Answ6">Торговля!$BG$47</definedName>
    <definedName name="q15Answ7">Торговля!$BH$48</definedName>
    <definedName name="q15Answ8">Торговля!$BG$49</definedName>
    <definedName name="q15Answ9">Торговля!$BH$50</definedName>
    <definedName name="q15AnswCH">контроль!$B$58:$B$59</definedName>
    <definedName name="q1Answ1">Торговля!$Q$14</definedName>
    <definedName name="q1Answ2">Торговля!$R$15</definedName>
    <definedName name="q1Answ3">Торговля!$S$16</definedName>
    <definedName name="q1Answ4">Торговля!$T$17</definedName>
    <definedName name="q1AnswCH">контроль!$B$4:$B$5</definedName>
    <definedName name="q2Answ1">Торговля!$Q$21</definedName>
    <definedName name="q2Answ2">Торговля!$R$22</definedName>
    <definedName name="q2Answ3">Торговля!$S$23</definedName>
    <definedName name="q2AnswCH">контроль!$B$7:$B$8</definedName>
    <definedName name="q3Answ1">Торговля!$Q$26</definedName>
    <definedName name="q3Answ2">Торговля!$R$27</definedName>
    <definedName name="q3Answ3">Торговля!$S$28</definedName>
    <definedName name="q3Answ4">Торговля!$T$29</definedName>
    <definedName name="q3AnswCH">контроль!$B$10:$B$11</definedName>
    <definedName name="q4Answ1">Торговля!$Q$32</definedName>
    <definedName name="q4Answ2">Торговля!$R$33</definedName>
    <definedName name="q4Answ3">Торговля!$S$34</definedName>
    <definedName name="q4Answ4">Торговля!$T$35</definedName>
    <definedName name="q4AnswCH">контроль!$B$13:$B$14</definedName>
    <definedName name="q5Answ1">Торговля!$Q$39</definedName>
    <definedName name="q5Answ2">Торговля!$R$40</definedName>
    <definedName name="q5Answ3">Торговля!$S$41</definedName>
    <definedName name="q5AnswCH">контроль!$B$16:$B$17</definedName>
    <definedName name="q6Answ1">Торговля!$Q$44</definedName>
    <definedName name="q6Answ2">Торговля!$R$45</definedName>
    <definedName name="q6Answ3">Торговля!$S$46</definedName>
    <definedName name="q6AnswCH">контроль!$B$19:$B$20</definedName>
    <definedName name="q7Answ1">Торговля!$AN$14</definedName>
    <definedName name="q7Answ2">Торговля!$AO$15</definedName>
    <definedName name="q7Answ3">Торговля!$AP$16</definedName>
    <definedName name="q7Answ4">Торговля!$AQ$17</definedName>
    <definedName name="q7AnswCH">контроль!$B$23:$B$24</definedName>
    <definedName name="q8Answ1">Торговля!$AN$20</definedName>
    <definedName name="q8Answ2">Торговля!$AO$21</definedName>
    <definedName name="q8Answ3">Торговля!$AP$22</definedName>
    <definedName name="q8AnswCH">контроль!$B$26:$B$27</definedName>
    <definedName name="q9Answ1">Торговля!$AO$25</definedName>
    <definedName name="q9Answ2">Торговля!$AP$26</definedName>
    <definedName name="q9Answ3">Торговля!$AQ$27</definedName>
    <definedName name="q9Answ4">Торговля!$AR$28</definedName>
    <definedName name="q9AnswCH">контроль!$B$29:$B$30</definedName>
    <definedName name="QComment_Text">Торговля!$Y$47</definedName>
    <definedName name="qkAnsw1">Торговля!$C$5</definedName>
    <definedName name="qkAnsw2">Торговля!$F$5</definedName>
    <definedName name="qkAnsw3">Торговля!$I$5</definedName>
    <definedName name="qkAnsw4">Торговля!$L$5</definedName>
    <definedName name="qkAnswCH">контроль!$B$1:$B$2</definedName>
    <definedName name="TypeAnk">контроль!$M$1</definedName>
    <definedName name="ВернутьДо">Торговля!$BB$2</definedName>
    <definedName name="КодПредприятия">Торговля!$BE$8</definedName>
    <definedName name="_xlnm.Print_Area" localSheetId="1">Торговля!$A$2:$BV$96</definedName>
    <definedName name="ОКВЭД2">Торговля!$BE$6</definedName>
    <definedName name="ОтчётныйПериод">Торговля!$AE$8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A61" i="2"/>
  <c r="B59" i="2"/>
  <c r="A58" i="2"/>
  <c r="BM41" i="1"/>
  <c r="BE41" i="1"/>
  <c r="AY54" i="1" l="1"/>
  <c r="C56" i="1"/>
  <c r="B54" i="2" l="1"/>
  <c r="B80" i="2" l="1"/>
  <c r="B76" i="2"/>
  <c r="B69" i="2"/>
  <c r="B66" i="2"/>
  <c r="B51" i="2"/>
  <c r="B48" i="2"/>
  <c r="B45" i="2"/>
  <c r="B41" i="2"/>
  <c r="B38" i="2"/>
  <c r="B33" i="2"/>
  <c r="B30" i="2"/>
  <c r="B27" i="2"/>
  <c r="B24" i="2"/>
  <c r="B20" i="2"/>
  <c r="B17" i="2"/>
  <c r="B14" i="2"/>
  <c r="B11" i="2"/>
  <c r="B8" i="2"/>
  <c r="B5" i="2"/>
  <c r="B2" i="2"/>
  <c r="AY61" i="1" l="1"/>
  <c r="Z55" i="1"/>
  <c r="C66" i="1"/>
  <c r="C59" i="1"/>
</calcChain>
</file>

<file path=xl/sharedStrings.xml><?xml version="1.0" encoding="utf-8"?>
<sst xmlns="http://schemas.openxmlformats.org/spreadsheetml/2006/main" count="208" uniqueCount="174">
  <si>
    <t>Конфиденциальность информации, содержащейся в анкете, обеспечивается  Банком России. Это означает, что использование данных анкеты для других целей, кроме аналитических, и передача данных анкеты сторонним организациям строго запрещены.</t>
  </si>
  <si>
    <r>
      <t xml:space="preserve">1. В правом верхнем углу анкеты проставьте </t>
    </r>
    <r>
      <rPr>
        <b/>
        <sz val="12"/>
        <rFont val="Arial"/>
        <family val="2"/>
        <charset val="204"/>
      </rPr>
      <t>код предприятия в системе мониторинга</t>
    </r>
    <r>
      <rPr>
        <sz val="12"/>
        <rFont val="Arial"/>
        <family val="2"/>
        <charset val="204"/>
      </rPr>
      <t xml:space="preserve">, который Вам сообщили в подразделении Банка России и </t>
    </r>
    <r>
      <rPr>
        <b/>
        <sz val="12"/>
        <rFont val="Arial"/>
        <family val="2"/>
        <charset val="204"/>
      </rPr>
      <t>код ОКВЭД2</t>
    </r>
    <r>
      <rPr>
        <sz val="12"/>
        <rFont val="Arial"/>
        <family val="2"/>
        <charset val="204"/>
      </rPr>
      <t xml:space="preserve"> по основному виду деятельности Вашего предприятия.</t>
    </r>
  </si>
  <si>
    <t>ПОЯСНЕНИЕ ПО ЗАПОЛНЕНИЮ АНКЕТЫ (Торговля)</t>
  </si>
  <si>
    <t>нехватка персонала</t>
  </si>
  <si>
    <t>влияние налогового законодательства в области инвестиций</t>
  </si>
  <si>
    <t>нормальная обеспеченность</t>
  </si>
  <si>
    <t>избыток персонала</t>
  </si>
  <si>
    <t>уменьшится</t>
  </si>
  <si>
    <t>неопределенность экономической ситуации в стране</t>
  </si>
  <si>
    <t xml:space="preserve">не изменится </t>
  </si>
  <si>
    <r>
      <rPr>
        <b/>
        <sz val="10"/>
        <rFont val="Arial"/>
        <family val="2"/>
        <charset val="204"/>
      </rPr>
      <t>III</t>
    </r>
    <r>
      <rPr>
        <sz val="10"/>
        <rFont val="Arial"/>
        <family val="2"/>
        <charset val="204"/>
      </rPr>
      <t xml:space="preserve">. Как Вы оцениваете </t>
    </r>
    <r>
      <rPr>
        <b/>
        <sz val="10"/>
        <rFont val="Arial"/>
        <family val="2"/>
        <charset val="204"/>
      </rPr>
      <t xml:space="preserve">обеспеченность Вашего </t>
    </r>
  </si>
  <si>
    <t>увеличится</t>
  </si>
  <si>
    <t>уровень процентных ставок по кредитам на инвестиционные цели</t>
  </si>
  <si>
    <t xml:space="preserve">    на предприятии</t>
  </si>
  <si>
    <t>отсутствовала</t>
  </si>
  <si>
    <t>сложный механизм получения кредитов на инвестиционные цели</t>
  </si>
  <si>
    <t xml:space="preserve">снизилась </t>
  </si>
  <si>
    <t>не изменилась</t>
  </si>
  <si>
    <t>затрудняюсь ответить</t>
  </si>
  <si>
    <t>недостаток квалифицированной рабочей силы</t>
  </si>
  <si>
    <t>возросла</t>
  </si>
  <si>
    <t>снизится</t>
  </si>
  <si>
    <t>не изменится</t>
  </si>
  <si>
    <t>недостаток собственных средств для финансирования инвестиций</t>
  </si>
  <si>
    <r>
      <rPr>
        <b/>
        <sz val="10"/>
        <rFont val="Arial"/>
        <family val="2"/>
        <charset val="204"/>
      </rPr>
      <t>II</t>
    </r>
    <r>
      <rPr>
        <sz val="10"/>
        <rFont val="Arial"/>
        <family val="2"/>
        <charset val="204"/>
      </rPr>
      <t xml:space="preserve">. Как изменилась </t>
    </r>
    <r>
      <rPr>
        <b/>
        <sz val="10"/>
        <rFont val="Arial"/>
        <family val="2"/>
        <charset val="204"/>
      </rPr>
      <t>инвестиционная активность</t>
    </r>
    <r>
      <rPr>
        <sz val="10"/>
        <rFont val="Arial"/>
        <family val="2"/>
        <charset val="204"/>
      </rPr>
      <t xml:space="preserve"> Вашего</t>
    </r>
  </si>
  <si>
    <t>возрастет</t>
  </si>
  <si>
    <t>недостаточный спрос на продукцию предприятия</t>
  </si>
  <si>
    <t>%</t>
  </si>
  <si>
    <r>
      <rPr>
        <b/>
        <sz val="10"/>
        <rFont val="Arial"/>
        <family val="2"/>
        <charset val="204"/>
      </rPr>
      <t>мощностей</t>
    </r>
    <r>
      <rPr>
        <sz val="10"/>
        <rFont val="Arial"/>
        <family val="2"/>
        <charset val="204"/>
      </rPr>
      <t xml:space="preserve"> на Вашем предприятии составил </t>
    </r>
  </si>
  <si>
    <r>
      <t xml:space="preserve">IV. </t>
    </r>
    <r>
      <rPr>
        <sz val="10"/>
        <rFont val="Arial"/>
        <family val="2"/>
        <charset val="204"/>
      </rPr>
      <t xml:space="preserve">Какие </t>
    </r>
    <r>
      <rPr>
        <b/>
        <sz val="10"/>
        <rFont val="Arial"/>
        <family val="2"/>
        <charset val="204"/>
      </rPr>
      <t>факторы ограничивали инвестиционную активность</t>
    </r>
  </si>
  <si>
    <r>
      <rPr>
        <b/>
        <sz val="10"/>
        <rFont val="Arial"/>
        <family val="2"/>
        <charset val="204"/>
      </rPr>
      <t>I</t>
    </r>
    <r>
      <rPr>
        <sz val="10"/>
        <rFont val="Arial"/>
        <family val="2"/>
        <charset val="204"/>
      </rPr>
      <t xml:space="preserve">. Уровень </t>
    </r>
    <r>
      <rPr>
        <b/>
        <sz val="10"/>
        <rFont val="Arial"/>
        <family val="2"/>
        <charset val="204"/>
      </rPr>
      <t xml:space="preserve">использования производственных </t>
    </r>
  </si>
  <si>
    <t xml:space="preserve">другие причины </t>
  </si>
  <si>
    <t>государственное регулирование</t>
  </si>
  <si>
    <t>уменьшились</t>
  </si>
  <si>
    <t>изменения валютного курса рубля</t>
  </si>
  <si>
    <t>негативно</t>
  </si>
  <si>
    <t>не изменились</t>
  </si>
  <si>
    <t>политика головной компании</t>
  </si>
  <si>
    <t>не повлияло</t>
  </si>
  <si>
    <t>увеличились</t>
  </si>
  <si>
    <t>позитивно</t>
  </si>
  <si>
    <r>
      <t xml:space="preserve">5.Как изменились </t>
    </r>
    <r>
      <rPr>
        <b/>
        <sz val="10"/>
        <rFont val="Arial"/>
        <family val="2"/>
        <charset val="204"/>
      </rPr>
      <t>отпускные цены</t>
    </r>
  </si>
  <si>
    <t>изменение цен на аналогичные товары на рынке</t>
  </si>
  <si>
    <t xml:space="preserve">   хозяйственную деятельность Вашего предприятия</t>
  </si>
  <si>
    <t>изменение спроса на товары</t>
  </si>
  <si>
    <r>
      <t xml:space="preserve">10.Как повлияло изменение </t>
    </r>
    <r>
      <rPr>
        <b/>
        <sz val="10"/>
        <rFont val="Arial"/>
        <family val="2"/>
        <charset val="204"/>
      </rPr>
      <t>валютного курса рубл</t>
    </r>
    <r>
      <rPr>
        <sz val="10"/>
        <rFont val="Arial"/>
        <family val="2"/>
        <charset val="204"/>
      </rPr>
      <t xml:space="preserve">я на </t>
    </r>
  </si>
  <si>
    <t>отсутствуют</t>
  </si>
  <si>
    <t>недостаточный</t>
  </si>
  <si>
    <t>изменение стоимости ГСМ</t>
  </si>
  <si>
    <t>за кредитом не обращались</t>
  </si>
  <si>
    <t>достаточный</t>
  </si>
  <si>
    <t>изменение закупочных цен на товары</t>
  </si>
  <si>
    <t>ухудшились</t>
  </si>
  <si>
    <t>избыточный</t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</si>
  <si>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товарных ресурсов</t>
    </r>
  </si>
  <si>
    <t>улучшились</t>
  </si>
  <si>
    <r>
      <t xml:space="preserve">9.Как по Вашему мнению изменились </t>
    </r>
    <r>
      <rPr>
        <b/>
        <sz val="10"/>
        <rFont val="Arial"/>
        <family val="2"/>
        <charset val="204"/>
      </rPr>
      <t>условия кредитования</t>
    </r>
  </si>
  <si>
    <t>отсутствовал</t>
  </si>
  <si>
    <t>уменьшился</t>
  </si>
  <si>
    <t>не изменился</t>
  </si>
  <si>
    <t xml:space="preserve">от 5 до 6% </t>
  </si>
  <si>
    <t>увеличился</t>
  </si>
  <si>
    <t>от 4 до 5%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</si>
  <si>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товарооборота</t>
    </r>
  </si>
  <si>
    <t>от 3 до 4%</t>
  </si>
  <si>
    <t>уменьшатся</t>
  </si>
  <si>
    <r>
      <t xml:space="preserve">8.Как изменился </t>
    </r>
    <r>
      <rPr>
        <b/>
        <sz val="10"/>
        <rFont val="Arial"/>
        <family val="2"/>
        <charset val="204"/>
      </rPr>
      <t>спрос на товары предприятия</t>
    </r>
  </si>
  <si>
    <t>от 2 до 3%</t>
  </si>
  <si>
    <t>не изменятся</t>
  </si>
  <si>
    <t>плохое</t>
  </si>
  <si>
    <t>увеличатся</t>
  </si>
  <si>
    <t>удовлетворительное</t>
  </si>
  <si>
    <t>менее 1%</t>
  </si>
  <si>
    <t>хорошее</t>
  </si>
  <si>
    <t xml:space="preserve">  Вашего предприятия</t>
  </si>
  <si>
    <t>на сколько %</t>
  </si>
  <si>
    <t xml:space="preserve">12.Как изменятся в следующие 3 месяца </t>
  </si>
  <si>
    <t xml:space="preserve">   </t>
  </si>
  <si>
    <r>
      <t xml:space="preserve">2.Как Вы оцениваете </t>
    </r>
    <r>
      <rPr>
        <b/>
        <sz val="10"/>
        <rFont val="Arial"/>
        <family val="2"/>
        <charset val="204"/>
      </rPr>
      <t xml:space="preserve">экономическое положение </t>
    </r>
  </si>
  <si>
    <t xml:space="preserve">    деятельности</t>
  </si>
  <si>
    <r>
      <t>7.Как по Вашему мнению изменились</t>
    </r>
    <r>
      <rPr>
        <b/>
        <sz val="10"/>
        <rFont val="Arial"/>
        <family val="2"/>
        <charset val="204"/>
      </rPr>
      <t xml:space="preserve"> риски хозяйственной</t>
    </r>
  </si>
  <si>
    <t>ухудшилась</t>
  </si>
  <si>
    <t>улучшилась</t>
  </si>
  <si>
    <t>спрос на товары</t>
  </si>
  <si>
    <t>объем товарооборота</t>
  </si>
  <si>
    <t xml:space="preserve"> конъюнктура в отрасли </t>
  </si>
  <si>
    <t>11. Как изменится в следующие 3 месяца на Вашем предприятии</t>
  </si>
  <si>
    <r>
      <t>6.Как изменились</t>
    </r>
    <r>
      <rPr>
        <b/>
        <sz val="10"/>
        <rFont val="Arial"/>
        <family val="2"/>
        <charset val="204"/>
      </rPr>
      <t xml:space="preserve"> издержки обращения</t>
    </r>
  </si>
  <si>
    <r>
      <t xml:space="preserve">1.Как по Вашему мнению изменилась </t>
    </r>
    <r>
      <rPr>
        <b/>
        <sz val="10"/>
        <rFont val="Arial"/>
        <family val="2"/>
        <charset val="204"/>
      </rPr>
      <t>экономическая</t>
    </r>
  </si>
  <si>
    <t>Пояснения по заполнению анкеты смотрите на обороте</t>
  </si>
  <si>
    <t>Код предприятия</t>
  </si>
  <si>
    <t>Код ОКВЭД2</t>
  </si>
  <si>
    <t>КОНЪЮНКТУРНАЯ АНКЕТА</t>
  </si>
  <si>
    <t>МОНИТОРИНГ ПРЕДПРИЯТИЙ</t>
  </si>
  <si>
    <t>крупное</t>
  </si>
  <si>
    <t xml:space="preserve">среднее </t>
  </si>
  <si>
    <t xml:space="preserve">малое </t>
  </si>
  <si>
    <t>микро-</t>
  </si>
  <si>
    <t>ЦЕНТРАЛЬНЫЙ БАНК РОССИЙСКОЙ ФЕДЕРАЦИИ</t>
  </si>
  <si>
    <t>К какой категории относится Ваше предприятие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</si>
  <si>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</si>
  <si>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>VI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</si>
  <si>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 xml:space="preserve">инвестиционная активность </t>
    </r>
    <r>
      <rPr>
        <sz val="10"/>
        <rFont val="Arial"/>
        <family val="2"/>
        <charset val="204"/>
      </rPr>
      <t>Вашего предприятия</t>
    </r>
  </si>
  <si>
    <r>
      <rPr>
        <b/>
        <sz val="10"/>
        <rFont val="Arial"/>
        <family val="2"/>
        <charset val="204"/>
      </rPr>
      <t xml:space="preserve">численность работников </t>
    </r>
    <r>
      <rPr>
        <sz val="10"/>
        <rFont val="Arial"/>
        <family val="2"/>
        <charset val="204"/>
      </rPr>
      <t>на предприятии</t>
    </r>
  </si>
  <si>
    <t>от 6 до 10%</t>
  </si>
  <si>
    <t>от 10 до 15%</t>
  </si>
  <si>
    <t>от 15 до 25%</t>
  </si>
  <si>
    <t>от 25 до 50%</t>
  </si>
  <si>
    <t>более 50%</t>
  </si>
  <si>
    <t>от 1 до 2%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</si>
  <si>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производства</t>
    </r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</si>
  <si>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запасов готовой продукции</t>
    </r>
  </si>
  <si>
    <r>
      <t xml:space="preserve">5.Как изменились </t>
    </r>
    <r>
      <rPr>
        <b/>
        <sz val="10"/>
        <rFont val="Arial"/>
        <family val="2"/>
        <charset val="204"/>
      </rPr>
      <t>цены на готовую продукцию</t>
    </r>
  </si>
  <si>
    <r>
      <t>6.Как изменились</t>
    </r>
    <r>
      <rPr>
        <b/>
        <sz val="10"/>
        <rFont val="Arial"/>
        <family val="2"/>
        <charset val="204"/>
      </rPr>
      <t xml:space="preserve"> издержки производства</t>
    </r>
  </si>
  <si>
    <r>
      <t xml:space="preserve">8.Как изменился </t>
    </r>
    <r>
      <rPr>
        <b/>
        <sz val="10"/>
        <rFont val="Arial"/>
        <family val="2"/>
        <charset val="204"/>
      </rPr>
      <t>спрос на продукцию</t>
    </r>
    <r>
      <rPr>
        <sz val="10"/>
        <rFont val="Arial"/>
        <family val="2"/>
        <charset val="204"/>
      </rPr>
      <t xml:space="preserve"> предприятия</t>
    </r>
  </si>
  <si>
    <t>11. Как изменится в следующие 3 месяца</t>
  </si>
  <si>
    <t>объем производства продукции</t>
  </si>
  <si>
    <t>спрос на продукцию</t>
  </si>
  <si>
    <r>
      <t xml:space="preserve">12.Как изменятся в следующие 3 месяца </t>
    </r>
    <r>
      <rPr>
        <b/>
        <sz val="10"/>
        <rFont val="Arial"/>
        <family val="2"/>
        <charset val="204"/>
      </rPr>
      <t xml:space="preserve">цены </t>
    </r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</si>
  <si>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</si>
  <si>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V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</si>
  <si>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 xml:space="preserve"> Как изменится во II квартале 2022 г.</t>
    </r>
  </si>
  <si>
    <t>инвестиционная активность Вашего предприятия</t>
  </si>
  <si>
    <t>VI. Какие факторы ограничивали инвестиционную активность</t>
  </si>
  <si>
    <t/>
  </si>
  <si>
    <r>
      <t xml:space="preserve">14. Насколько </t>
    </r>
    <r>
      <rPr>
        <b/>
        <sz val="10"/>
        <rFont val="Arial"/>
        <family val="2"/>
        <charset val="204"/>
      </rPr>
      <t>фактор неопределенности</t>
    </r>
    <r>
      <rPr>
        <sz val="10"/>
        <rFont val="Arial"/>
        <family val="2"/>
        <charset val="204"/>
      </rPr>
      <t xml:space="preserve"> осложняет оценку</t>
    </r>
  </si>
  <si>
    <t xml:space="preserve"> развития бизнес-ситуации в ближайшие 3 месяца</t>
  </si>
  <si>
    <t>не осложняет</t>
  </si>
  <si>
    <t>минимально</t>
  </si>
  <si>
    <t>умеренно</t>
  </si>
  <si>
    <t>существенно</t>
  </si>
  <si>
    <r>
      <t xml:space="preserve">14.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</si>
  <si>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Комментарии участника опроса</t>
  </si>
  <si>
    <t>Благодарим Вас за ответы</t>
  </si>
  <si>
    <t>Торговля</t>
  </si>
  <si>
    <t>В случае наличия непонятных пунктов в анкете или при затруднении с ее заполнением обращайтесь за разъяснениями в (ГУ/Отделение ЦБ РФ) по телефонам (номера телефонов) или электронной почте (адрес электронной почты).</t>
  </si>
  <si>
    <t>2. В левом верхнем углу проставьте, пожалуйста, к какой категории относится Ваше предприятие на основании сведений из Реестра МСП, если предприятие входит в Реестр, в противном случае – исходя из следующих критериев (в соответствии с наибольшим по значению условием):</t>
  </si>
  <si>
    <r>
      <t xml:space="preserve">   </t>
    </r>
    <r>
      <rPr>
        <b/>
        <sz val="12"/>
        <rFont val="Arial"/>
        <family val="2"/>
        <charset val="204"/>
      </rPr>
      <t>Микропредприятие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не превышает 15 человек,</t>
    </r>
    <r>
      <rPr>
        <sz val="12"/>
        <rFont val="Arial"/>
        <family val="2"/>
        <charset val="204"/>
      </rPr>
      <t xml:space="preserve"> доход за предыдущий год - </t>
    </r>
    <r>
      <rPr>
        <b/>
        <sz val="12"/>
        <rFont val="Arial"/>
        <family val="2"/>
        <charset val="204"/>
      </rPr>
      <t>не более 120 млн руб</t>
    </r>
    <r>
      <rPr>
        <sz val="12"/>
        <rFont val="Arial"/>
        <family val="2"/>
        <charset val="204"/>
      </rPr>
      <t>.</t>
    </r>
  </si>
  <si>
    <r>
      <t xml:space="preserve">  </t>
    </r>
    <r>
      <rPr>
        <b/>
        <sz val="12"/>
        <rFont val="Arial"/>
        <family val="2"/>
        <charset val="204"/>
      </rPr>
      <t xml:space="preserve"> Малое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от 16 до 100 человек</t>
    </r>
    <r>
      <rPr>
        <sz val="12"/>
        <rFont val="Arial"/>
        <family val="2"/>
        <charset val="204"/>
      </rPr>
      <t xml:space="preserve">, доход за предыдущий год – </t>
    </r>
    <r>
      <rPr>
        <b/>
        <sz val="12"/>
        <rFont val="Arial"/>
        <family val="2"/>
        <charset val="204"/>
      </rPr>
      <t>свыше 120 млн руб., но не более 800 млн руб.</t>
    </r>
  </si>
  <si>
    <r>
      <t xml:space="preserve">  </t>
    </r>
    <r>
      <rPr>
        <b/>
        <sz val="12"/>
        <rFont val="Arial"/>
        <family val="2"/>
        <charset val="204"/>
      </rPr>
      <t xml:space="preserve"> Среднее</t>
    </r>
    <r>
      <rPr>
        <sz val="12"/>
        <rFont val="Arial"/>
        <family val="2"/>
        <charset val="204"/>
      </rPr>
      <t xml:space="preserve"> - среднесписочная численность персонала </t>
    </r>
    <r>
      <rPr>
        <b/>
        <sz val="12"/>
        <rFont val="Arial"/>
        <family val="2"/>
        <charset val="204"/>
      </rPr>
      <t>от 101 до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свыше 800 млн руб., но не более 2 млрд руб.</t>
    </r>
  </si>
  <si>
    <r>
      <t xml:space="preserve">   </t>
    </r>
    <r>
      <rPr>
        <b/>
        <sz val="12"/>
        <rFont val="Arial"/>
        <family val="2"/>
        <charset val="204"/>
      </rPr>
      <t xml:space="preserve">Крупное </t>
    </r>
    <r>
      <rPr>
        <sz val="12"/>
        <rFont val="Arial"/>
        <family val="2"/>
        <charset val="204"/>
      </rPr>
      <t xml:space="preserve">- среднесписочная численность персонала </t>
    </r>
    <r>
      <rPr>
        <b/>
        <sz val="12"/>
        <rFont val="Arial"/>
        <family val="2"/>
        <charset val="204"/>
      </rPr>
      <t>превышает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более 2 млрд руб.</t>
    </r>
  </si>
  <si>
    <r>
      <t xml:space="preserve">3.  В пункте 3 под </t>
    </r>
    <r>
      <rPr>
        <b/>
        <sz val="12"/>
        <rFont val="Arial"/>
        <family val="2"/>
        <charset val="204"/>
      </rPr>
      <t>объемом товарооборота</t>
    </r>
    <r>
      <rPr>
        <sz val="12"/>
        <rFont val="Arial"/>
        <family val="2"/>
        <charset val="204"/>
      </rPr>
      <t xml:space="preserve"> понимается объем реализованной продукции за отчетный месяц по всему перечню продукции в стоимостном или натуральном выражении, оценённом экспертно.</t>
    </r>
  </si>
  <si>
    <r>
      <t xml:space="preserve">4. В пункте 6 под </t>
    </r>
    <r>
      <rPr>
        <b/>
        <sz val="12"/>
        <rFont val="Arial"/>
        <family val="2"/>
        <charset val="204"/>
      </rPr>
      <t>издержками обращения</t>
    </r>
    <r>
      <rPr>
        <sz val="12"/>
        <rFont val="Arial"/>
        <family val="2"/>
        <charset val="204"/>
      </rPr>
      <t xml:space="preserve"> понимаются все затраты на приобретение и сбыт товаров, включая дополнительные расходы по доработке, фасовке, транспортировке и хранению товаров, а также включая коммерческие и управленческие расходы.</t>
    </r>
  </si>
  <si>
    <r>
      <t xml:space="preserve">5. В пункте 7 под </t>
    </r>
    <r>
      <rPr>
        <b/>
        <sz val="12"/>
        <rFont val="Arial"/>
        <family val="2"/>
        <charset val="204"/>
      </rPr>
      <t>рисками</t>
    </r>
    <r>
      <rPr>
        <sz val="12"/>
        <rFont val="Arial"/>
        <family val="2"/>
        <charset val="204"/>
      </rPr>
      <t xml:space="preserve"> понимается вероятность  (угроза) потери предприятием части своих ресурсов, недополучения доходов или возникновения дополнительных расходов в процессе хозяйственной деятельности в результате ошибок менеджеров, резкого изменения спроса, цен, процентных ставок, валютного курса, возникновения неплатежеспособности или банкротства контрагентов. Риски хозяйственной деятельности  включают  производственный, коммерческий, валютный, инфляционный, процентный, изменения стоимости запасов, ликвидности, платежный и т.д.</t>
    </r>
  </si>
  <si>
    <r>
      <t xml:space="preserve">6. В пункте 8 под </t>
    </r>
    <r>
      <rPr>
        <b/>
        <sz val="12"/>
        <rFont val="Arial"/>
        <family val="2"/>
        <charset val="204"/>
      </rPr>
      <t>изменением спроса на товары предприятия</t>
    </r>
    <r>
      <rPr>
        <sz val="12"/>
        <rFont val="Arial"/>
        <family val="2"/>
        <charset val="204"/>
      </rPr>
      <t xml:space="preserve"> понимается изменение объема заключенных или планируемых к заключению договоров как на внутреннем (в РФ), так и на внешнем рынке (за пределами РФ) или оценочное суждение.</t>
    </r>
  </si>
  <si>
    <r>
      <t xml:space="preserve">7. В пункте 9 под </t>
    </r>
    <r>
      <rPr>
        <b/>
        <sz val="12"/>
        <rFont val="Arial"/>
        <family val="2"/>
        <charset val="204"/>
      </rPr>
      <t>условиями кредитования</t>
    </r>
    <r>
      <rPr>
        <sz val="12"/>
        <rFont val="Arial"/>
        <family val="2"/>
        <charset val="204"/>
      </rPr>
      <t xml:space="preserve"> понимаются  ценовые (% ставка) и неценовые (требования к обеспечению, необходимость страхования и др.) условия заключенных кредитных договоров.</t>
    </r>
  </si>
  <si>
    <r>
      <t xml:space="preserve">8. В пункте 12 ответ на вопрос (первая часть) предполагает </t>
    </r>
    <r>
      <rPr>
        <b/>
        <sz val="12"/>
        <rFont val="Arial"/>
        <family val="2"/>
        <charset val="204"/>
      </rPr>
      <t xml:space="preserve">оценочное суждение об изменении отпускных цен </t>
    </r>
    <r>
      <rPr>
        <sz val="12"/>
        <rFont val="Arial"/>
        <family val="2"/>
        <charset val="204"/>
      </rPr>
      <t>в ближайшие 3 месяца. Вторая часть вопроса заполняется при условии, что Вы можете приблизительно оценить, на сколько процентов увеличатся (уменьшатся) цены.</t>
    </r>
  </si>
  <si>
    <r>
      <t xml:space="preserve">10. В пункте 14 под </t>
    </r>
    <r>
      <rPr>
        <b/>
        <sz val="12"/>
        <rFont val="Arial"/>
        <family val="2"/>
        <charset val="204"/>
      </rPr>
      <t>неопределенностью</t>
    </r>
    <r>
      <rPr>
        <sz val="12"/>
        <rFont val="Arial"/>
        <family val="2"/>
        <charset val="204"/>
      </rPr>
      <t xml:space="preserve"> следует понимать </t>
    </r>
    <r>
      <rPr>
        <b/>
        <sz val="12"/>
        <rFont val="Arial"/>
        <family val="2"/>
        <charset val="204"/>
      </rPr>
      <t>недостаточность сведений об условиях, в которых будет осуществляться хозяйственная деятельность,  низкую степень предсказуемости, предвидения этих условий</t>
    </r>
    <r>
      <rPr>
        <sz val="12"/>
        <rFont val="Arial"/>
        <family val="2"/>
        <charset val="204"/>
      </rPr>
      <t xml:space="preserve">. Ответ на вопрос предполагает </t>
    </r>
    <r>
      <rPr>
        <b/>
        <sz val="12"/>
        <rFont val="Arial"/>
        <family val="2"/>
        <charset val="204"/>
      </rPr>
      <t xml:space="preserve">оценочное суждение </t>
    </r>
    <r>
      <rPr>
        <sz val="12"/>
        <rFont val="Arial"/>
        <family val="2"/>
        <charset val="204"/>
      </rPr>
      <t xml:space="preserve">о степени влияния неопределенности на прогнозирование ситуации в ближайшие 3 месяца (изменение спроса на товары, объема товарооборота и отпускных цен). </t>
    </r>
  </si>
  <si>
    <t xml:space="preserve">9. В пункте 13 варианты ответа предполагают множественный выбор. Если на оценку ожидаемого изменения отпускных цен повлияли причины, не указанные среди перечисленных, то в ячейке «другие причины» проставьте знак V; указать конкретные причины можно в блоке для замечаний и предложений.  </t>
  </si>
  <si>
    <t>Текущая ситуация по сравнению с предыдущим месяцем</t>
  </si>
  <si>
    <t>Ожидания на ближайшие 3 месяца</t>
  </si>
  <si>
    <t xml:space="preserve">    отпускные цены</t>
  </si>
  <si>
    <r>
      <t xml:space="preserve">15. Какой </t>
    </r>
    <r>
      <rPr>
        <b/>
        <sz val="10"/>
        <rFont val="Arial"/>
        <family val="2"/>
        <charset val="204"/>
      </rPr>
      <t xml:space="preserve">курс доллара США к рублю </t>
    </r>
    <r>
      <rPr>
        <sz val="10"/>
        <rFont val="Arial"/>
        <family val="2"/>
        <charset val="204"/>
      </rPr>
      <t xml:space="preserve">ожидает  Ваше предприятие
</t>
    </r>
  </si>
  <si>
    <t xml:space="preserve"> и/или использует в бизнес-планировании? </t>
  </si>
  <si>
    <t>&lt; 60 руб.</t>
  </si>
  <si>
    <t>60-70 руб.</t>
  </si>
  <si>
    <t>70-80 руб.</t>
  </si>
  <si>
    <t>80-90 рублей</t>
  </si>
  <si>
    <t>90-100 рублей</t>
  </si>
  <si>
    <t>100-105 рублей</t>
  </si>
  <si>
    <t>105-110 рублей</t>
  </si>
  <si>
    <t>&gt; 110 рублей</t>
  </si>
  <si>
    <t xml:space="preserve">МОБИЛЬНЫЙ БЛОК  </t>
  </si>
  <si>
    <t>11. В пункте 15 необходимо отразить курс доллара США по отношению к рублю, установленный в бизнес-плане, или оценочное суждение о его величине на конец текущего года и на конец следующего года. По каждому столбцу (на IV квартал текущего года и на IV квартал следующего года) возможен только один ответ.</t>
  </si>
  <si>
    <r>
      <t xml:space="preserve">12. В пункте I проставляется </t>
    </r>
    <r>
      <rPr>
        <b/>
        <sz val="12"/>
        <rFont val="Arial"/>
        <family val="2"/>
        <charset val="204"/>
      </rPr>
      <t>числовое значение</t>
    </r>
    <r>
      <rPr>
        <sz val="12"/>
        <rFont val="Arial"/>
        <family val="2"/>
        <charset val="204"/>
      </rPr>
      <t>, соответствующее проценту использования производственных мощностей (в среднем за отчетный квартал) на Вашем предприятии.</t>
    </r>
  </si>
  <si>
    <r>
      <t xml:space="preserve">13. В пунктах II и V ответ на вопрос предполагает </t>
    </r>
    <r>
      <rPr>
        <b/>
        <sz val="12"/>
        <rFont val="Arial"/>
        <family val="2"/>
        <charset val="204"/>
      </rPr>
      <t>оценочное суждение об изменении инвестиционной активности в отчетном и следующем квартале.</t>
    </r>
  </si>
  <si>
    <r>
      <t>14. В пунктах III и VI ответ на вопрос предполагает</t>
    </r>
    <r>
      <rPr>
        <b/>
        <sz val="12"/>
        <rFont val="Arial"/>
        <family val="2"/>
        <charset val="204"/>
      </rPr>
      <t xml:space="preserve"> оценочное суждение об обеспеченности предприятия работниками</t>
    </r>
    <r>
      <rPr>
        <sz val="12"/>
        <rFont val="Arial"/>
        <family val="2"/>
        <charset val="204"/>
      </rPr>
      <t xml:space="preserve"> в отчетном квартале и </t>
    </r>
    <r>
      <rPr>
        <b/>
        <sz val="12"/>
        <rFont val="Arial"/>
        <family val="2"/>
        <charset val="204"/>
      </rPr>
      <t>ожидаемом изменении численности</t>
    </r>
    <r>
      <rPr>
        <i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в следующем квартале. Обеспеченность работниками рассчитывается как отношение фактической численности работников к их плановой или нормативной численности (учитывается как количественная, так и качественная характеристика работников).</t>
    </r>
  </si>
  <si>
    <t xml:space="preserve">15. В пункте IV возможен множественный выбор. Проставьте знак V в тех ячейках, которые соответствуют Вашим ответам. </t>
  </si>
  <si>
    <r>
      <rPr>
        <b/>
        <sz val="10"/>
        <color theme="0"/>
        <rFont val="Arial"/>
        <family val="2"/>
        <charset val="204"/>
      </rPr>
      <t>VII</t>
    </r>
    <r>
      <rPr>
        <sz val="10"/>
        <color theme="0"/>
        <rFont val="Arial"/>
        <family val="2"/>
        <charset val="204"/>
      </rPr>
      <t xml:space="preserve">. Укажите уровень инфляции, который Вы учитывали в бизнес-планах </t>
    </r>
  </si>
  <si>
    <r>
      <t>Просим Вас ответить на вопросы анкеты до</t>
    </r>
    <r>
      <rPr>
        <b/>
        <i/>
        <sz val="9"/>
        <rFont val="Arial"/>
        <family val="2"/>
        <charset val="204"/>
      </rPr>
      <t xml:space="preserve"> 
8 числа </t>
    </r>
    <r>
      <rPr>
        <i/>
        <sz val="9"/>
        <rFont val="Arial"/>
        <family val="2"/>
        <charset val="204"/>
      </rPr>
      <t>месяца, следующего за отчетным</t>
    </r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</si>
  <si>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</t>
    </r>
  </si>
  <si>
    <t>изменения отпускных цен</t>
  </si>
  <si>
    <t>Июль 2024 г.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</si>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</sst>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9"/>
      <name val="Arial"/>
      <family val="2"/>
      <charset val="204"/>
    </font>
    <font>
      <i/>
      <sz val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i/>
      <sz val="12"/>
      <name val="Calibri"/>
      <family val="2"/>
      <charset val="204"/>
      <scheme val="minor"/>
    </font>
    <font>
      <sz val="8"/>
      <color theme="0" tint="-0.34998626667073579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.5"/>
      <name val="Arial"/>
      <family val="2"/>
      <charset val="204"/>
    </font>
    <font>
      <b/>
      <sz val="11"/>
      <color theme="0" tint="-0.34998626667073579"/>
      <name val="Arial"/>
      <family val="2"/>
      <charset val="204"/>
    </font>
    <font>
      <i/>
      <sz val="9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sz val="8"/>
      <color theme="0"/>
      <name val="Arial Cyr"/>
      <charset val="204"/>
    </font>
    <font>
      <b/>
      <sz val="10"/>
      <name val="Arial Cyr"/>
      <charset val="204"/>
    </font>
    <font>
      <sz val="8"/>
      <color theme="0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10"/>
      <color theme="0"/>
      <name val="Arial Cyr"/>
      <charset val="204"/>
    </font>
    <font>
      <sz val="12"/>
      <color theme="0" tint="-0.3499862666707357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4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9" fillId="0" borderId="0" xfId="0" applyFont="1" applyFill="1" applyBorder="1"/>
    <xf numFmtId="0" fontId="11" fillId="0" borderId="0" xfId="1" applyFont="1" applyFill="1" applyBorder="1" applyAlignment="1">
      <alignment vertical="center"/>
    </xf>
    <xf numFmtId="0" fontId="13" fillId="0" borderId="0" xfId="0" applyFont="1" applyBorder="1"/>
    <xf numFmtId="0" fontId="7" fillId="0" borderId="1" xfId="0" applyFont="1" applyFill="1" applyBorder="1"/>
    <xf numFmtId="0" fontId="16" fillId="0" borderId="0" xfId="0" applyFont="1" applyFill="1" applyBorder="1"/>
    <xf numFmtId="0" fontId="18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14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>
      <alignment textRotation="90"/>
    </xf>
    <xf numFmtId="0" fontId="7" fillId="0" borderId="0" xfId="0" applyFont="1" applyFill="1"/>
    <xf numFmtId="49" fontId="20" fillId="0" borderId="0" xfId="0" applyNumberFormat="1" applyFont="1" applyFill="1" applyBorder="1" applyAlignment="1"/>
    <xf numFmtId="0" fontId="20" fillId="0" borderId="0" xfId="0" applyFont="1" applyFill="1" applyBorder="1"/>
    <xf numFmtId="0" fontId="18" fillId="0" borderId="0" xfId="0" applyFont="1" applyFill="1" applyBorder="1" applyAlignment="1"/>
    <xf numFmtId="0" fontId="17" fillId="0" borderId="0" xfId="0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/>
    </xf>
    <xf numFmtId="0" fontId="7" fillId="0" borderId="6" xfId="0" applyFont="1" applyFill="1" applyBorder="1"/>
    <xf numFmtId="0" fontId="7" fillId="0" borderId="0" xfId="0" applyFont="1" applyFill="1" applyAlignment="1"/>
    <xf numFmtId="0" fontId="9" fillId="0" borderId="0" xfId="0" applyFont="1" applyFill="1" applyAlignment="1"/>
    <xf numFmtId="0" fontId="7" fillId="0" borderId="0" xfId="0" applyFont="1" applyFill="1" applyAlignment="1" applyProtection="1"/>
    <xf numFmtId="0" fontId="9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22" fillId="0" borderId="0" xfId="0" applyFont="1" applyFill="1" applyBorder="1" applyAlignme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22" fillId="0" borderId="0" xfId="0" applyFont="1" applyFill="1" applyAlignment="1">
      <alignment vertical="top"/>
    </xf>
    <xf numFmtId="0" fontId="22" fillId="0" borderId="0" xfId="0" applyFont="1" applyFill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Alignment="1" applyProtection="1"/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vertical="center" wrapText="1"/>
    </xf>
    <xf numFmtId="0" fontId="24" fillId="0" borderId="0" xfId="0" applyNumberFormat="1" applyFont="1" applyFill="1" applyAlignment="1">
      <alignment horizontal="left"/>
    </xf>
    <xf numFmtId="49" fontId="23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0" fillId="0" borderId="7" xfId="0" applyBorder="1"/>
    <xf numFmtId="0" fontId="29" fillId="0" borderId="8" xfId="0" applyFont="1" applyBorder="1"/>
    <xf numFmtId="0" fontId="27" fillId="0" borderId="8" xfId="0" applyFont="1" applyBorder="1"/>
    <xf numFmtId="0" fontId="1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18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2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18" fillId="0" borderId="2" xfId="0" applyFont="1" applyFill="1" applyBorder="1"/>
    <xf numFmtId="0" fontId="8" fillId="0" borderId="0" xfId="0" applyFont="1"/>
    <xf numFmtId="0" fontId="18" fillId="0" borderId="2" xfId="0" applyFont="1" applyBorder="1"/>
    <xf numFmtId="0" fontId="18" fillId="0" borderId="0" xfId="0" applyFont="1" applyFill="1" applyBorder="1" applyProtection="1">
      <protection locked="0"/>
    </xf>
    <xf numFmtId="0" fontId="18" fillId="0" borderId="0" xfId="0" applyFont="1"/>
    <xf numFmtId="0" fontId="18" fillId="0" borderId="0" xfId="0" applyFont="1" applyAlignment="1">
      <alignment horizontal="right"/>
    </xf>
    <xf numFmtId="0" fontId="6" fillId="0" borderId="0" xfId="0" applyFont="1"/>
    <xf numFmtId="0" fontId="0" fillId="0" borderId="0" xfId="0" applyFont="1"/>
    <xf numFmtId="0" fontId="27" fillId="0" borderId="0" xfId="0" applyFont="1" applyBorder="1"/>
    <xf numFmtId="0" fontId="26" fillId="3" borderId="0" xfId="0" applyFont="1" applyFill="1" applyBorder="1"/>
    <xf numFmtId="0" fontId="28" fillId="3" borderId="0" xfId="0" applyFont="1" applyFill="1" applyBorder="1"/>
    <xf numFmtId="0" fontId="30" fillId="3" borderId="0" xfId="0" applyFont="1" applyFill="1" applyBorder="1" applyAlignment="1"/>
    <xf numFmtId="0" fontId="32" fillId="3" borderId="0" xfId="0" applyFont="1" applyFill="1" applyBorder="1"/>
    <xf numFmtId="0" fontId="33" fillId="3" borderId="0" xfId="0" applyFont="1" applyFill="1" applyBorder="1" applyAlignment="1"/>
    <xf numFmtId="0" fontId="28" fillId="3" borderId="0" xfId="0" applyFont="1" applyFill="1" applyBorder="1" applyAlignment="1" applyProtection="1"/>
    <xf numFmtId="0" fontId="28" fillId="3" borderId="0" xfId="0" applyFont="1" applyFill="1" applyBorder="1" applyAlignment="1"/>
    <xf numFmtId="164" fontId="34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/>
    <xf numFmtId="49" fontId="7" fillId="0" borderId="5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5" fillId="0" borderId="10" xfId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164" fontId="18" fillId="0" borderId="4" xfId="0" applyNumberFormat="1" applyFont="1" applyFill="1" applyBorder="1" applyAlignment="1" applyProtection="1">
      <alignment horizontal="center"/>
      <protection locked="0"/>
    </xf>
    <xf numFmtId="164" fontId="18" fillId="0" borderId="3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 4" xfId="1"/>
  </cellStyles>
  <dxfs count="2">
    <dxf>
      <fill>
        <patternFill patternType="gray125">
          <fgColor theme="0" tint="-0.34998626667073579"/>
          <bgColor auto="1"/>
        </patternFill>
      </fill>
    </dxf>
    <dxf>
      <font>
        <color theme="0" tint="-0.34998626667073579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mitrienkotn@spzgroup.ru" TargetMode="External"/><Relationship Id="rId3" Type="http://schemas.openxmlformats.org/officeDocument/2006/relationships/hyperlink" Target="mailto:samohvalova@samaracable.ru" TargetMode="External"/><Relationship Id="rId7" Type="http://schemas.openxmlformats.org/officeDocument/2006/relationships/hyperlink" Target="mailto:samohvalova@samaracable.ru" TargetMode="External"/><Relationship Id="rId2" Type="http://schemas.openxmlformats.org/officeDocument/2006/relationships/hyperlink" Target="mailto:dmitrienkotn@spzgroup.ru" TargetMode="External"/><Relationship Id="rId1" Type="http://schemas.openxmlformats.org/officeDocument/2006/relationships/hyperlink" Target="mailto:samohvalova@samaracable.ru" TargetMode="External"/><Relationship Id="rId6" Type="http://schemas.openxmlformats.org/officeDocument/2006/relationships/hyperlink" Target="mailto:dmitrienkotn@spzgroup.ru" TargetMode="External"/><Relationship Id="rId5" Type="http://schemas.openxmlformats.org/officeDocument/2006/relationships/hyperlink" Target="mailto:samohvalova@samaracable.ru" TargetMode="External"/><Relationship Id="rId4" Type="http://schemas.openxmlformats.org/officeDocument/2006/relationships/hyperlink" Target="mailto:dmitrienkotn@spzgroup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80"/>
  <sheetViews>
    <sheetView topLeftCell="A37" workbookViewId="0">
      <selection activeCell="B58" sqref="B58:B59"/>
    </sheetView>
  </sheetViews>
  <sheetFormatPr defaultRowHeight="12.75" x14ac:dyDescent="0.2"/>
  <cols>
    <col min="1" max="1" width="52.5703125" customWidth="1"/>
  </cols>
  <sheetData>
    <row r="1" spans="1:13" x14ac:dyDescent="0.2">
      <c r="B1" s="83"/>
      <c r="M1" t="s">
        <v>134</v>
      </c>
    </row>
    <row r="2" spans="1:13" x14ac:dyDescent="0.2">
      <c r="A2" s="61" t="s">
        <v>99</v>
      </c>
      <c r="B2" s="84" t="str">
        <f>IF(OR(qkAnsw1&lt;&gt;"",qkAnsw2&lt;&gt;"",qkAnsw3&lt;&gt;"",qkAnsw4&lt;&gt;""),"","V")</f>
        <v>V</v>
      </c>
    </row>
    <row r="4" spans="1:13" x14ac:dyDescent="0.2">
      <c r="B4" s="83"/>
    </row>
    <row r="5" spans="1:13" x14ac:dyDescent="0.2">
      <c r="A5" s="47" t="s">
        <v>88</v>
      </c>
      <c r="B5" s="85" t="str">
        <f>IF(q1Answ1 &amp; q1Answ2 &amp; q1Answ3 &amp; q1Answ4&lt;&gt;"","","V")</f>
        <v>V</v>
      </c>
    </row>
    <row r="7" spans="1:13" x14ac:dyDescent="0.2">
      <c r="B7" s="83"/>
    </row>
    <row r="8" spans="1:13" x14ac:dyDescent="0.2">
      <c r="A8" s="47" t="s">
        <v>78</v>
      </c>
      <c r="B8" s="85" t="str">
        <f>IF(q2Answ1 &amp; q2Answ2 &amp; q2Answ3 &lt;&gt;"","","V")</f>
        <v>V</v>
      </c>
    </row>
    <row r="10" spans="1:13" x14ac:dyDescent="0.2">
      <c r="B10" s="83"/>
    </row>
    <row r="11" spans="1:13" x14ac:dyDescent="0.2">
      <c r="A11" s="47" t="s">
        <v>110</v>
      </c>
      <c r="B11" s="85" t="str">
        <f>IF(q3Answ1 &amp; q3Answ2 &amp; q3Answ3 &amp; q3Answ4&lt;&gt;"","","V")</f>
        <v>V</v>
      </c>
    </row>
    <row r="13" spans="1:13" x14ac:dyDescent="0.2">
      <c r="B13" s="83"/>
    </row>
    <row r="14" spans="1:13" x14ac:dyDescent="0.2">
      <c r="A14" s="47" t="s">
        <v>111</v>
      </c>
      <c r="B14" s="85" t="str">
        <f>IF(q4Answ1 &amp; q4Answ2 &amp; q4Answ3 &amp; q4Answ4&lt;&gt;"","","V")</f>
        <v>V</v>
      </c>
    </row>
    <row r="16" spans="1:13" x14ac:dyDescent="0.2">
      <c r="B16" s="83"/>
    </row>
    <row r="17" spans="1:2" x14ac:dyDescent="0.2">
      <c r="A17" s="36" t="s">
        <v>112</v>
      </c>
      <c r="B17" s="85" t="str">
        <f>IF(q5Answ1 &amp; q5Answ2 &amp; q5Answ3 &lt;&gt;"","","V")</f>
        <v>V</v>
      </c>
    </row>
    <row r="19" spans="1:2" x14ac:dyDescent="0.2">
      <c r="B19" s="83"/>
    </row>
    <row r="20" spans="1:2" x14ac:dyDescent="0.2">
      <c r="A20" s="36" t="s">
        <v>113</v>
      </c>
      <c r="B20" s="85" t="str">
        <f>IF(q6Answ1 &amp; q6Answ2 &amp; q6Answ3 &lt;&gt;"","","V")</f>
        <v>V</v>
      </c>
    </row>
    <row r="23" spans="1:2" x14ac:dyDescent="0.2">
      <c r="B23" s="83"/>
    </row>
    <row r="24" spans="1:2" x14ac:dyDescent="0.2">
      <c r="A24" s="36" t="s">
        <v>80</v>
      </c>
      <c r="B24" s="85" t="str">
        <f>IF(q7Answ1 &amp; q7Answ2 &amp; q7Answ3 &amp; q7Answ4&lt;&gt;"","","V")</f>
        <v>V</v>
      </c>
    </row>
    <row r="26" spans="1:2" x14ac:dyDescent="0.2">
      <c r="B26" s="83"/>
    </row>
    <row r="27" spans="1:2" x14ac:dyDescent="0.2">
      <c r="A27" s="36" t="s">
        <v>114</v>
      </c>
      <c r="B27" s="85" t="str">
        <f>IF(q8Answ1 &amp; q8Answ2 &amp; q8Answ3 &lt;&gt;"","","V")</f>
        <v>V</v>
      </c>
    </row>
    <row r="29" spans="1:2" x14ac:dyDescent="0.2">
      <c r="B29" s="83"/>
    </row>
    <row r="30" spans="1:2" x14ac:dyDescent="0.2">
      <c r="A30" s="36" t="s">
        <v>56</v>
      </c>
      <c r="B30" s="85" t="str">
        <f>IF(q9Answ1 &amp; q9Answ2 &amp; q9Answ3 &amp; q9Answ4&lt;&gt;"","","V")</f>
        <v>V</v>
      </c>
    </row>
    <row r="32" spans="1:2" x14ac:dyDescent="0.2">
      <c r="B32" s="83"/>
    </row>
    <row r="33" spans="1:2" x14ac:dyDescent="0.2">
      <c r="A33" s="36" t="s">
        <v>45</v>
      </c>
      <c r="B33" s="85" t="str">
        <f>IF(q10Answ1 &amp; q10Answ2 &amp; q10Answ3 &lt;&gt;"","","V")</f>
        <v>V</v>
      </c>
    </row>
    <row r="36" spans="1:2" x14ac:dyDescent="0.2">
      <c r="A36" s="36" t="s">
        <v>115</v>
      </c>
    </row>
    <row r="37" spans="1:2" x14ac:dyDescent="0.2">
      <c r="B37" s="83"/>
    </row>
    <row r="38" spans="1:2" x14ac:dyDescent="0.2">
      <c r="A38" t="s">
        <v>116</v>
      </c>
      <c r="B38" s="85" t="str">
        <f>IF(q11Answ1 &amp; q11Answ2 &amp; q11Answ3 &lt;&gt;"","","V")</f>
        <v>V</v>
      </c>
    </row>
    <row r="40" spans="1:2" x14ac:dyDescent="0.2">
      <c r="B40" s="83"/>
    </row>
    <row r="41" spans="1:2" x14ac:dyDescent="0.2">
      <c r="A41" t="s">
        <v>117</v>
      </c>
      <c r="B41" s="85" t="str">
        <f>IF(q11_1Answ1 &amp; q11_1Answ2 &amp; q11_1Answ3 &lt;&gt;"","","V")</f>
        <v>V</v>
      </c>
    </row>
    <row r="44" spans="1:2" x14ac:dyDescent="0.2">
      <c r="B44" s="83"/>
    </row>
    <row r="45" spans="1:2" x14ac:dyDescent="0.2">
      <c r="A45" s="36" t="s">
        <v>118</v>
      </c>
      <c r="B45" s="85" t="str">
        <f>IF(q12Answ1 &amp; q12Answ2 &amp; q12Answ3 &lt;&gt;"","","V")</f>
        <v>V</v>
      </c>
    </row>
    <row r="47" spans="1:2" x14ac:dyDescent="0.2">
      <c r="B47" s="83"/>
    </row>
    <row r="48" spans="1:2" x14ac:dyDescent="0.2">
      <c r="A48" t="s">
        <v>75</v>
      </c>
      <c r="B48" s="85" t="str">
        <f>IF( OR(q12Answ1 &amp; q12Answ3="",
                           q12_1Answ1 &amp;q12_1Answ2 &amp; q12_1Answ3 &amp; q12_1Answ4 &amp; q12_1Answ5 &amp; q12_1Answ6 &amp; q12_1Answ7 &amp; q12_1Answ8 &amp; q12_1Answ9 &amp; q12_1Answ10 &amp; q12_1Answ11  &lt;&gt;""
                  ),"","V")</f>
        <v/>
      </c>
    </row>
    <row r="50" spans="1:2" x14ac:dyDescent="0.2">
      <c r="B50" s="83"/>
    </row>
    <row r="51" spans="1:2" x14ac:dyDescent="0.2">
      <c r="A51" s="36" t="s">
        <v>119</v>
      </c>
      <c r="B51" s="85" t="str">
        <f>IF(q12Answ1 &amp; q12Answ3="","","V")</f>
        <v/>
      </c>
    </row>
    <row r="53" spans="1:2" x14ac:dyDescent="0.2">
      <c r="B53" s="83"/>
    </row>
    <row r="54" spans="1:2" x14ac:dyDescent="0.2">
      <c r="A54" s="36" t="s">
        <v>131</v>
      </c>
      <c r="B54" s="85" t="str">
        <f>IF(q14Answ1 &amp; q14Answ2 &amp; q14Answ3 &amp; q14Answ4&lt;&gt;"","","V")</f>
        <v>V</v>
      </c>
    </row>
    <row r="56" spans="1:2" x14ac:dyDescent="0.2">
      <c r="A56" s="36" t="s">
        <v>152</v>
      </c>
    </row>
    <row r="58" spans="1:2" x14ac:dyDescent="0.2">
      <c r="A58" s="36" t="str">
        <f ca="1">"на IV квартал " &amp; YEAR(TODAY())</f>
        <v>на IV квартал 2024</v>
      </c>
      <c r="B58" s="83"/>
    </row>
    <row r="59" spans="1:2" x14ac:dyDescent="0.2">
      <c r="A59" s="105"/>
      <c r="B59" s="85" t="str">
        <f>IF(q15Answ1 &amp; q15Answ2 &amp; q15Answ3 &amp; q15Answ4 &amp; q15Answ5 &amp; q15Answ6 &amp; q15Answ7 &amp; q15Answ8  &amp; q15Answ9 &lt;&gt;"","","V")</f>
        <v>V</v>
      </c>
    </row>
    <row r="60" spans="1:2" x14ac:dyDescent="0.2">
      <c r="A60" s="105"/>
      <c r="B60" s="106"/>
    </row>
    <row r="61" spans="1:2" x14ac:dyDescent="0.2">
      <c r="A61" s="36" t="str">
        <f ca="1">"на IV квартал " &amp; (YEAR(TODAY())+1)</f>
        <v>на IV квартал 2025</v>
      </c>
      <c r="B61" s="83"/>
    </row>
    <row r="62" spans="1:2" x14ac:dyDescent="0.2">
      <c r="B62" s="85" t="str">
        <f>IF(q15_1Answ1 &amp; q15_1Answ2 &amp; q15_1Answ3 &amp; q15_1Answ4 &amp; q15_1Answ5 &amp; q15_1Answ6 &amp; q15_1Answ7 &amp; q15_1Answ8  &amp; q15_1Answ9 &lt;&gt;"","","V")</f>
        <v>V</v>
      </c>
    </row>
    <row r="65" spans="1:2" x14ac:dyDescent="0.2">
      <c r="A65" s="21" t="s">
        <v>24</v>
      </c>
      <c r="B65" s="83"/>
    </row>
    <row r="66" spans="1:2" x14ac:dyDescent="0.2">
      <c r="B66" s="85" t="str">
        <f>IF(m2Answ1 &amp; m2Answ2 &amp; m2Answ3 &amp; m2Answ4 &lt;&gt;"","","V")</f>
        <v>V</v>
      </c>
    </row>
    <row r="68" spans="1:2" x14ac:dyDescent="0.2">
      <c r="A68" s="36" t="s">
        <v>10</v>
      </c>
      <c r="B68" s="83"/>
    </row>
    <row r="69" spans="1:2" x14ac:dyDescent="0.2">
      <c r="B69" s="85" t="str">
        <f>IF(m3Answ1 &amp; m3Answ2 &amp; m3Answ3  &lt;&gt;"","","V")</f>
        <v>V</v>
      </c>
    </row>
    <row r="72" spans="1:2" x14ac:dyDescent="0.2">
      <c r="A72" s="42" t="s">
        <v>29</v>
      </c>
      <c r="B72" s="83"/>
    </row>
    <row r="73" spans="1:2" x14ac:dyDescent="0.2">
      <c r="B73" s="85" t="s">
        <v>120</v>
      </c>
    </row>
    <row r="75" spans="1:2" x14ac:dyDescent="0.2">
      <c r="A75" s="21" t="s">
        <v>121</v>
      </c>
      <c r="B75" s="83"/>
    </row>
    <row r="76" spans="1:2" x14ac:dyDescent="0.2">
      <c r="A76" t="s">
        <v>122</v>
      </c>
      <c r="B76" s="85" t="str">
        <f>IF(m5Answ1 &amp; m5Answ2 &amp; m5Answ3 &amp; m5Answ4 &lt;&gt;"","","V")</f>
        <v>V</v>
      </c>
    </row>
    <row r="79" spans="1:2" x14ac:dyDescent="0.2">
      <c r="A79" s="21" t="s">
        <v>123</v>
      </c>
      <c r="B79" s="83"/>
    </row>
    <row r="80" spans="1:2" x14ac:dyDescent="0.2">
      <c r="A80" s="21" t="s">
        <v>103</v>
      </c>
      <c r="B80" s="85" t="str">
        <f>IF(m6Answ1 &amp; m6Answ2 &amp; m6Answ3  &lt;&gt;"","","V")</f>
        <v>V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BZ100"/>
  <sheetViews>
    <sheetView showGridLines="0" tabSelected="1" topLeftCell="B1" zoomScaleNormal="100" zoomScaleSheetLayoutView="75" workbookViewId="0">
      <selection activeCell="CE12" sqref="CE12"/>
    </sheetView>
  </sheetViews>
  <sheetFormatPr defaultColWidth="2" defaultRowHeight="10.15" customHeight="1" x14ac:dyDescent="0.2"/>
  <cols>
    <col min="1" max="1" width="2.5703125" style="1" hidden="1" customWidth="1"/>
    <col min="2" max="65" width="2.5703125" style="1" customWidth="1"/>
    <col min="66" max="66" width="2.5703125" style="3" customWidth="1"/>
    <col min="67" max="70" width="2.5703125" style="1" customWidth="1"/>
    <col min="71" max="72" width="2.5703125" style="2" customWidth="1"/>
    <col min="73" max="76" width="2.5703125" style="1" customWidth="1"/>
    <col min="77" max="16384" width="2" style="1"/>
  </cols>
  <sheetData>
    <row r="1" spans="1:75" ht="12.75" customHeight="1" x14ac:dyDescent="0.2">
      <c r="BV1" s="153" t="s">
        <v>173</v>
      </c>
    </row>
    <row r="2" spans="1:75" ht="12.75" customHeight="1" x14ac:dyDescent="0.2">
      <c r="B2" s="61" t="s">
        <v>99</v>
      </c>
      <c r="C2" s="47"/>
      <c r="D2" s="47"/>
      <c r="E2" s="47"/>
      <c r="F2" s="47"/>
      <c r="G2" s="47"/>
      <c r="H2" s="47"/>
      <c r="I2" s="47"/>
      <c r="J2" s="47"/>
      <c r="K2" s="39"/>
      <c r="L2" s="47"/>
      <c r="M2" s="39"/>
      <c r="N2" s="39"/>
      <c r="O2" s="39"/>
      <c r="P2" s="81"/>
      <c r="Q2" s="81"/>
      <c r="R2" s="81"/>
      <c r="S2" s="81"/>
      <c r="T2" s="81"/>
      <c r="U2" s="81"/>
      <c r="V2" s="81"/>
      <c r="W2" s="81"/>
      <c r="X2" s="81" t="s">
        <v>98</v>
      </c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BB2" s="142" t="s">
        <v>169</v>
      </c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</row>
    <row r="3" spans="1:75" ht="3" customHeight="1" x14ac:dyDescent="0.2">
      <c r="A3" s="61"/>
      <c r="B3" s="39"/>
      <c r="C3" s="47"/>
      <c r="D3" s="47"/>
      <c r="E3" s="47"/>
      <c r="F3" s="47"/>
      <c r="G3" s="47"/>
      <c r="H3" s="47"/>
      <c r="I3" s="47"/>
      <c r="J3" s="47"/>
      <c r="K3" s="39"/>
      <c r="L3" s="47"/>
      <c r="M3" s="39"/>
      <c r="N3" s="39"/>
      <c r="O3" s="39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</row>
    <row r="4" spans="1:75" s="39" customFormat="1" ht="12.75" customHeight="1" x14ac:dyDescent="0.2">
      <c r="A4" s="61"/>
      <c r="C4" s="139" t="s">
        <v>97</v>
      </c>
      <c r="D4" s="140"/>
      <c r="E4" s="141"/>
      <c r="F4" s="139" t="s">
        <v>96</v>
      </c>
      <c r="G4" s="140"/>
      <c r="H4" s="141"/>
      <c r="I4" s="139" t="s">
        <v>95</v>
      </c>
      <c r="J4" s="140"/>
      <c r="K4" s="141"/>
      <c r="L4" s="139" t="s">
        <v>94</v>
      </c>
      <c r="M4" s="140"/>
      <c r="N4" s="141"/>
      <c r="P4" s="42"/>
      <c r="Q4" s="42"/>
      <c r="R4" s="42"/>
      <c r="S4" s="42"/>
      <c r="T4" s="42"/>
      <c r="U4" s="42"/>
      <c r="V4" s="42"/>
      <c r="W4" s="42"/>
      <c r="X4" s="42"/>
      <c r="Z4" s="42"/>
      <c r="AC4" s="61" t="s">
        <v>93</v>
      </c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</row>
    <row r="5" spans="1:75" s="39" customFormat="1" ht="12.75" customHeight="1" x14ac:dyDescent="0.2">
      <c r="A5" s="74"/>
      <c r="B5" s="74"/>
      <c r="C5" s="134"/>
      <c r="D5" s="135"/>
      <c r="E5" s="136"/>
      <c r="F5" s="134"/>
      <c r="G5" s="135"/>
      <c r="H5" s="136"/>
      <c r="I5" s="134"/>
      <c r="J5" s="135"/>
      <c r="K5" s="136"/>
      <c r="L5" s="134"/>
      <c r="M5" s="135"/>
      <c r="N5" s="136"/>
      <c r="O5" s="70"/>
      <c r="P5" s="47"/>
      <c r="Q5" s="47"/>
      <c r="R5" s="47"/>
      <c r="S5" s="47"/>
      <c r="T5" s="47"/>
      <c r="U5" s="47"/>
      <c r="V5" s="61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31"/>
      <c r="BO5" s="78"/>
      <c r="BP5" s="77"/>
      <c r="BQ5" s="77"/>
      <c r="BR5" s="47"/>
      <c r="BS5" s="47"/>
      <c r="BT5" s="76"/>
      <c r="BU5" s="80"/>
    </row>
    <row r="6" spans="1:75" s="39" customFormat="1" ht="12.75" customHeight="1" x14ac:dyDescent="0.2">
      <c r="B6" s="1"/>
      <c r="C6" s="3"/>
      <c r="D6" s="3"/>
      <c r="E6" s="42"/>
      <c r="F6" s="42"/>
      <c r="G6" s="42"/>
      <c r="H6" s="3"/>
      <c r="I6" s="3"/>
      <c r="J6" s="3"/>
      <c r="K6" s="3"/>
      <c r="L6" s="3"/>
      <c r="M6" s="74"/>
      <c r="N6" s="74"/>
      <c r="O6" s="3"/>
      <c r="Q6" s="21"/>
      <c r="R6" s="36"/>
      <c r="T6" s="47"/>
      <c r="U6" s="47"/>
      <c r="V6" s="61"/>
      <c r="W6" s="47"/>
      <c r="X6" s="47"/>
      <c r="Y6" s="47"/>
      <c r="Z6" s="47"/>
      <c r="AB6" s="47"/>
      <c r="AC6" s="81" t="s">
        <v>92</v>
      </c>
      <c r="AD6" s="47"/>
      <c r="AE6" s="47"/>
      <c r="AF6" s="47"/>
      <c r="AG6" s="47"/>
      <c r="AH6" s="47"/>
      <c r="AI6" s="47"/>
      <c r="AJ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X6" s="70" t="s">
        <v>91</v>
      </c>
      <c r="AY6" s="70"/>
      <c r="AZ6" s="70"/>
      <c r="BA6" s="70"/>
      <c r="BB6" s="70"/>
      <c r="BC6" s="70"/>
      <c r="BD6" s="70"/>
      <c r="BE6" s="116"/>
      <c r="BF6" s="117"/>
      <c r="BG6" s="117"/>
      <c r="BH6" s="117"/>
      <c r="BI6" s="117"/>
      <c r="BJ6" s="117"/>
      <c r="BK6" s="117"/>
      <c r="BL6" s="118"/>
      <c r="BM6" s="73"/>
      <c r="BN6" s="73"/>
      <c r="BO6" s="78"/>
      <c r="BP6" s="77"/>
      <c r="BQ6" s="77"/>
      <c r="BR6" s="47"/>
      <c r="BS6" s="47"/>
      <c r="BT6" s="76"/>
      <c r="BU6" s="80"/>
    </row>
    <row r="7" spans="1:75" s="39" customFormat="1" ht="3.75" customHeight="1" x14ac:dyDescent="0.2">
      <c r="A7" s="42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42"/>
      <c r="R7" s="42"/>
      <c r="S7" s="70"/>
      <c r="T7" s="70"/>
      <c r="U7" s="70"/>
      <c r="V7" s="36"/>
      <c r="W7" s="73"/>
      <c r="X7" s="70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BM7" s="73"/>
      <c r="BN7" s="73"/>
      <c r="BO7" s="78"/>
      <c r="BP7" s="77"/>
      <c r="BQ7" s="77"/>
      <c r="BR7" s="47"/>
      <c r="BS7" s="47"/>
      <c r="BT7" s="76"/>
      <c r="BU7" s="80"/>
    </row>
    <row r="8" spans="1:75" s="74" customFormat="1" ht="12.75" customHeight="1" x14ac:dyDescent="0.25">
      <c r="A8" s="61"/>
      <c r="B8" s="72" t="s">
        <v>89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/>
      <c r="O8" s="3"/>
      <c r="P8" s="3"/>
      <c r="Q8" s="3"/>
      <c r="R8" s="3"/>
      <c r="S8" s="3"/>
      <c r="T8" s="71"/>
      <c r="U8" s="3"/>
      <c r="V8" s="71"/>
      <c r="W8" s="3"/>
      <c r="X8" s="3"/>
      <c r="Y8" s="70"/>
      <c r="Z8" s="61"/>
      <c r="AA8" s="61"/>
      <c r="AC8" s="61"/>
      <c r="AD8" s="61"/>
      <c r="AE8" s="79" t="s">
        <v>172</v>
      </c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X8" s="70" t="s">
        <v>90</v>
      </c>
      <c r="AY8" s="70"/>
      <c r="AZ8" s="70"/>
      <c r="BA8" s="70"/>
      <c r="BB8" s="70"/>
      <c r="BC8" s="70"/>
      <c r="BD8" s="70"/>
      <c r="BE8" s="116"/>
      <c r="BF8" s="117"/>
      <c r="BG8" s="117"/>
      <c r="BH8" s="117"/>
      <c r="BI8" s="117"/>
      <c r="BJ8" s="117"/>
      <c r="BK8" s="117"/>
      <c r="BL8" s="118"/>
      <c r="BM8" s="73"/>
      <c r="BN8" s="73"/>
      <c r="BO8" s="78"/>
      <c r="BP8" s="77"/>
      <c r="BQ8" s="77"/>
      <c r="BR8" s="47"/>
      <c r="BS8" s="47"/>
      <c r="BT8" s="76"/>
      <c r="BU8" s="75"/>
    </row>
    <row r="9" spans="1:75" ht="3" customHeight="1" x14ac:dyDescent="0.2">
      <c r="P9" s="3"/>
      <c r="Q9" s="3"/>
      <c r="R9" s="3"/>
      <c r="S9" s="3"/>
      <c r="T9" s="70"/>
      <c r="U9" s="70"/>
      <c r="V9" s="36"/>
      <c r="W9" s="73"/>
      <c r="X9" s="70"/>
      <c r="Y9" s="39"/>
      <c r="Z9" s="36"/>
      <c r="AA9" s="36"/>
      <c r="AB9" s="47"/>
      <c r="AC9" s="47"/>
      <c r="AD9" s="47"/>
      <c r="AE9" s="47"/>
      <c r="AF9" s="36"/>
      <c r="AG9" s="36"/>
      <c r="AH9" s="47"/>
      <c r="AI9" s="47"/>
      <c r="AJ9" s="47"/>
      <c r="AK9" s="47"/>
      <c r="AL9" s="47"/>
      <c r="AM9" s="47"/>
      <c r="AW9" s="70"/>
      <c r="AX9" s="70"/>
      <c r="AY9" s="70"/>
      <c r="AZ9" s="70"/>
      <c r="BA9" s="70"/>
      <c r="BB9" s="70"/>
      <c r="BC9" s="70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3"/>
      <c r="BP9" s="3"/>
      <c r="BR9" s="7"/>
      <c r="BS9" s="7"/>
      <c r="BT9" s="6"/>
      <c r="BU9" s="4"/>
    </row>
    <row r="10" spans="1:75" ht="12.75" customHeight="1" x14ac:dyDescent="0.2">
      <c r="A10" s="145" t="s">
        <v>149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X10" s="47"/>
      <c r="AY10" s="36"/>
      <c r="AZ10" s="47"/>
      <c r="BA10" s="47"/>
      <c r="BB10" s="47"/>
      <c r="BC10" s="4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3"/>
      <c r="BR10" s="123" t="s">
        <v>75</v>
      </c>
      <c r="BS10" s="123"/>
      <c r="BT10" s="123"/>
      <c r="BU10" s="123"/>
      <c r="BV10" s="123"/>
    </row>
    <row r="11" spans="1:75" s="10" customFormat="1" ht="3" customHeight="1" x14ac:dyDescent="0.25">
      <c r="B11" s="67"/>
      <c r="D11" s="69"/>
      <c r="E11" s="69"/>
      <c r="F11" s="69"/>
      <c r="G11" s="11"/>
      <c r="H11" s="68"/>
      <c r="I11" s="68"/>
      <c r="J11" s="67"/>
      <c r="K11" s="67"/>
      <c r="L11" s="67"/>
      <c r="N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5"/>
      <c r="AR11" s="67"/>
      <c r="AS11" s="67"/>
      <c r="AT11" s="65"/>
      <c r="BM11" s="1"/>
      <c r="BN11" s="59"/>
      <c r="BO11" s="59"/>
      <c r="BP11" s="1"/>
      <c r="BQ11" s="58"/>
      <c r="BR11" s="123"/>
      <c r="BS11" s="123"/>
      <c r="BT11" s="123"/>
      <c r="BU11" s="123"/>
      <c r="BV11" s="123"/>
    </row>
    <row r="12" spans="1:75" ht="12.75" customHeight="1" x14ac:dyDescent="0.2">
      <c r="A12" s="39"/>
      <c r="B12" s="39"/>
      <c r="C12" s="47" t="s">
        <v>88</v>
      </c>
      <c r="D12" s="62"/>
      <c r="E12" s="61"/>
      <c r="F12" s="61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6"/>
      <c r="S12" s="60"/>
      <c r="T12" s="39"/>
      <c r="U12" s="39"/>
      <c r="V12" s="39"/>
      <c r="X12" s="25"/>
      <c r="Y12" s="39"/>
      <c r="Z12" s="36" t="s">
        <v>80</v>
      </c>
      <c r="AA12" s="39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39"/>
      <c r="AM12" s="39"/>
      <c r="AN12" s="39"/>
      <c r="AO12" s="39"/>
      <c r="AP12" s="39"/>
      <c r="AQ12" s="39"/>
      <c r="AR12" s="39"/>
      <c r="AS12" s="39"/>
      <c r="AW12" s="46"/>
      <c r="AX12" s="36" t="s">
        <v>76</v>
      </c>
      <c r="AY12" s="3"/>
      <c r="BN12" s="54"/>
      <c r="BP12" s="53" t="s">
        <v>72</v>
      </c>
      <c r="BQ12" s="50"/>
      <c r="BR12" s="48"/>
      <c r="BS12" s="13"/>
      <c r="BT12" s="12"/>
      <c r="BU12" s="27"/>
    </row>
    <row r="13" spans="1:75" ht="12.75" customHeight="1" x14ac:dyDescent="0.2">
      <c r="A13" s="39"/>
      <c r="B13" s="39"/>
      <c r="C13" s="51" t="s">
        <v>85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X13" s="25"/>
      <c r="Y13" s="39"/>
      <c r="Z13" s="57" t="s">
        <v>79</v>
      </c>
      <c r="AA13" s="21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W13" s="46"/>
      <c r="AX13" s="57" t="s">
        <v>151</v>
      </c>
      <c r="AY13" s="3"/>
      <c r="BN13" s="55"/>
      <c r="BP13" s="53" t="s">
        <v>109</v>
      </c>
      <c r="BQ13" s="50"/>
      <c r="BR13" s="48"/>
      <c r="BS13" s="13"/>
      <c r="BT13" s="13"/>
      <c r="BU13" s="27"/>
      <c r="BW13" s="64"/>
    </row>
    <row r="14" spans="1:75" ht="12.75" customHeight="1" x14ac:dyDescent="0.2">
      <c r="A14" s="39"/>
      <c r="B14" s="39"/>
      <c r="C14" s="39"/>
      <c r="D14" s="39"/>
      <c r="E14" s="39"/>
      <c r="F14" s="48" t="s">
        <v>82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27"/>
      <c r="R14" s="30"/>
      <c r="S14" s="30"/>
      <c r="T14" s="39"/>
      <c r="U14" s="39"/>
      <c r="V14" s="39"/>
      <c r="X14" s="25"/>
      <c r="Y14" s="39"/>
      <c r="Z14" s="21" t="s">
        <v>77</v>
      </c>
      <c r="AA14" s="39"/>
      <c r="AB14" s="39"/>
      <c r="AC14" s="48" t="s">
        <v>39</v>
      </c>
      <c r="AD14" s="47"/>
      <c r="AE14" s="47"/>
      <c r="AF14" s="47"/>
      <c r="AG14" s="47"/>
      <c r="AH14" s="47"/>
      <c r="AI14" s="47"/>
      <c r="AJ14" s="47"/>
      <c r="AK14" s="47"/>
      <c r="AL14" s="39"/>
      <c r="AM14" s="39"/>
      <c r="AN14" s="27"/>
      <c r="AO14" s="30"/>
      <c r="AP14" s="30"/>
      <c r="AQ14" s="39"/>
      <c r="AR14" s="39"/>
      <c r="AS14" s="39"/>
      <c r="AW14" s="46"/>
      <c r="BN14" s="54"/>
      <c r="BP14" s="53" t="s">
        <v>67</v>
      </c>
      <c r="BQ14" s="50"/>
      <c r="BR14" s="48"/>
      <c r="BS14" s="19"/>
      <c r="BT14" s="19"/>
      <c r="BU14" s="90"/>
      <c r="BV14" s="64"/>
      <c r="BW14" s="64"/>
    </row>
    <row r="15" spans="1:75" ht="12.75" customHeight="1" x14ac:dyDescent="0.2">
      <c r="A15" s="39"/>
      <c r="B15" s="39"/>
      <c r="C15" s="39"/>
      <c r="D15" s="39"/>
      <c r="E15" s="39"/>
      <c r="F15" s="48" t="s">
        <v>17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30"/>
      <c r="R15" s="27"/>
      <c r="S15" s="30"/>
      <c r="T15" s="39"/>
      <c r="U15" s="39"/>
      <c r="V15" s="39"/>
      <c r="X15" s="25"/>
      <c r="Y15" s="39"/>
      <c r="Z15" s="21"/>
      <c r="AA15" s="47"/>
      <c r="AB15" s="39"/>
      <c r="AC15" s="48" t="s">
        <v>36</v>
      </c>
      <c r="AD15" s="47"/>
      <c r="AE15" s="47"/>
      <c r="AF15" s="47"/>
      <c r="AG15" s="47"/>
      <c r="AH15" s="47"/>
      <c r="AI15" s="47"/>
      <c r="AJ15" s="47"/>
      <c r="AK15" s="47"/>
      <c r="AL15" s="39"/>
      <c r="AM15" s="39"/>
      <c r="AN15" s="30"/>
      <c r="AO15" s="27"/>
      <c r="AP15" s="30"/>
      <c r="AQ15" s="39"/>
      <c r="AR15" s="39"/>
      <c r="AS15" s="39"/>
      <c r="AW15" s="46"/>
      <c r="AX15" s="3"/>
      <c r="AY15" s="3"/>
      <c r="AZ15" s="48" t="s">
        <v>70</v>
      </c>
      <c r="BJ15" s="27"/>
      <c r="BK15" s="13"/>
      <c r="BL15" s="13"/>
      <c r="BN15" s="54"/>
      <c r="BP15" s="53" t="s">
        <v>64</v>
      </c>
      <c r="BQ15" s="50"/>
      <c r="BS15" s="3"/>
      <c r="BT15" s="3"/>
      <c r="BU15" s="89"/>
    </row>
    <row r="16" spans="1:75" ht="12.75" customHeight="1" x14ac:dyDescent="0.2">
      <c r="A16" s="39"/>
      <c r="B16" s="39"/>
      <c r="C16" s="39"/>
      <c r="D16" s="39"/>
      <c r="E16" s="39"/>
      <c r="F16" s="48" t="s">
        <v>81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28"/>
      <c r="R16" s="28"/>
      <c r="S16" s="27"/>
      <c r="T16" s="39"/>
      <c r="U16" s="39"/>
      <c r="V16" s="39"/>
      <c r="X16" s="25"/>
      <c r="Y16" s="39"/>
      <c r="Z16" s="21"/>
      <c r="AA16" s="39"/>
      <c r="AB16" s="39"/>
      <c r="AC16" s="48" t="s">
        <v>33</v>
      </c>
      <c r="AD16" s="47"/>
      <c r="AE16" s="47"/>
      <c r="AF16" s="47"/>
      <c r="AG16" s="47"/>
      <c r="AH16" s="47"/>
      <c r="AI16" s="47"/>
      <c r="AJ16" s="47"/>
      <c r="AK16" s="47"/>
      <c r="AL16" s="39"/>
      <c r="AM16" s="39"/>
      <c r="AN16" s="28"/>
      <c r="AO16" s="28"/>
      <c r="AP16" s="27"/>
      <c r="AQ16" s="39"/>
      <c r="AR16" s="39"/>
      <c r="AS16" s="39"/>
      <c r="AW16" s="46"/>
      <c r="AX16" s="3"/>
      <c r="AZ16" s="48" t="s">
        <v>68</v>
      </c>
      <c r="BJ16" s="13"/>
      <c r="BK16" s="27" t="s">
        <v>124</v>
      </c>
      <c r="BL16" s="13"/>
      <c r="BN16" s="50"/>
      <c r="BP16" s="53" t="s">
        <v>62</v>
      </c>
      <c r="BQ16" s="50"/>
      <c r="BS16" s="3"/>
      <c r="BT16" s="3"/>
      <c r="BU16" s="89"/>
    </row>
    <row r="17" spans="1:75" ht="12.75" customHeight="1" x14ac:dyDescent="0.2">
      <c r="A17" s="39"/>
      <c r="B17" s="39"/>
      <c r="C17" s="39"/>
      <c r="D17" s="39"/>
      <c r="E17" s="39"/>
      <c r="F17" s="48" t="s">
        <v>18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39"/>
      <c r="S17" s="39"/>
      <c r="T17" s="27"/>
      <c r="U17" s="39"/>
      <c r="V17" s="39"/>
      <c r="X17" s="25"/>
      <c r="Y17" s="39"/>
      <c r="Z17" s="21"/>
      <c r="AA17" s="39"/>
      <c r="AB17" s="39"/>
      <c r="AC17" s="48" t="s">
        <v>18</v>
      </c>
      <c r="AD17" s="47"/>
      <c r="AE17" s="47"/>
      <c r="AF17" s="47"/>
      <c r="AG17" s="47"/>
      <c r="AH17" s="47"/>
      <c r="AI17" s="47"/>
      <c r="AJ17" s="47"/>
      <c r="AK17" s="47"/>
      <c r="AL17" s="39"/>
      <c r="AM17" s="39"/>
      <c r="AN17" s="47"/>
      <c r="AP17" s="39"/>
      <c r="AQ17" s="27"/>
      <c r="AR17" s="39"/>
      <c r="AS17" s="39"/>
      <c r="AV17" s="39"/>
      <c r="AW17" s="46"/>
      <c r="AZ17" s="48" t="s">
        <v>65</v>
      </c>
      <c r="BJ17" s="32"/>
      <c r="BK17" s="32"/>
      <c r="BL17" s="27"/>
      <c r="BN17" s="1"/>
      <c r="BP17" s="52" t="s">
        <v>60</v>
      </c>
      <c r="BQ17" s="50"/>
      <c r="BS17" s="3"/>
      <c r="BT17" s="3"/>
      <c r="BU17" s="89"/>
    </row>
    <row r="18" spans="1:75" ht="12.75" customHeight="1" x14ac:dyDescent="0.2">
      <c r="A18" s="39"/>
      <c r="B18" s="39"/>
      <c r="C18" s="39"/>
      <c r="D18" s="39"/>
      <c r="E18" s="39"/>
      <c r="T18" s="39"/>
      <c r="U18" s="39"/>
      <c r="V18" s="39"/>
      <c r="X18" s="25"/>
      <c r="Y18" s="39"/>
      <c r="AS18" s="39"/>
      <c r="AV18" s="39"/>
      <c r="AW18" s="46"/>
      <c r="AY18" s="36"/>
      <c r="BN18" s="1"/>
      <c r="BP18" s="52" t="s">
        <v>104</v>
      </c>
      <c r="BS18" s="3"/>
      <c r="BT18" s="3"/>
      <c r="BU18" s="89"/>
    </row>
    <row r="19" spans="1:75" ht="12.75" customHeight="1" x14ac:dyDescent="0.2">
      <c r="A19" s="39"/>
      <c r="B19" s="39"/>
      <c r="C19" s="47" t="s">
        <v>78</v>
      </c>
      <c r="D19" s="62"/>
      <c r="E19" s="61"/>
      <c r="F19" s="61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6"/>
      <c r="S19" s="60"/>
      <c r="T19" s="39"/>
      <c r="U19" s="39"/>
      <c r="V19" s="39"/>
      <c r="X19" s="25"/>
      <c r="Y19" s="39"/>
      <c r="Z19" s="36" t="s">
        <v>66</v>
      </c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47"/>
      <c r="AM19" s="47"/>
      <c r="AN19" s="47"/>
      <c r="AO19" s="47"/>
      <c r="AP19" s="47"/>
      <c r="AQ19" s="39"/>
      <c r="AR19" s="39"/>
      <c r="AS19" s="39"/>
      <c r="AV19" s="39"/>
      <c r="AW19" s="46"/>
      <c r="BP19" s="53" t="s">
        <v>105</v>
      </c>
      <c r="BU19" s="89"/>
    </row>
    <row r="20" spans="1:75" ht="12.75" customHeight="1" x14ac:dyDescent="0.2">
      <c r="A20" s="39"/>
      <c r="B20" s="39"/>
      <c r="C20" s="39" t="s">
        <v>74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X20" s="25"/>
      <c r="Y20" s="39"/>
      <c r="Z20" s="21"/>
      <c r="AA20" s="39"/>
      <c r="AB20" s="39"/>
      <c r="AC20" s="48" t="s">
        <v>61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27"/>
      <c r="AO20" s="30"/>
      <c r="AP20" s="30"/>
      <c r="AQ20" s="21"/>
      <c r="AR20" s="39"/>
      <c r="AS20" s="39"/>
      <c r="AV20" s="39"/>
      <c r="AW20" s="46"/>
      <c r="BP20" s="53" t="s">
        <v>106</v>
      </c>
      <c r="BS20" s="3"/>
      <c r="BT20" s="3"/>
      <c r="BU20" s="89"/>
      <c r="BV20" s="56"/>
      <c r="BW20" s="3"/>
    </row>
    <row r="21" spans="1:75" ht="12.75" customHeight="1" x14ac:dyDescent="0.2">
      <c r="A21" s="39"/>
      <c r="B21" s="39"/>
      <c r="F21" s="48" t="s">
        <v>73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27"/>
      <c r="R21" s="30"/>
      <c r="S21" s="30"/>
      <c r="V21" s="39"/>
      <c r="X21" s="25"/>
      <c r="Y21" s="39"/>
      <c r="Z21" s="21"/>
      <c r="AA21" s="39"/>
      <c r="AB21" s="39"/>
      <c r="AC21" s="48" t="s">
        <v>59</v>
      </c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30"/>
      <c r="AO21" s="27"/>
      <c r="AP21" s="30"/>
      <c r="AQ21" s="21"/>
      <c r="AR21" s="39"/>
      <c r="AV21" s="39"/>
      <c r="AW21" s="46"/>
      <c r="BD21" s="9"/>
      <c r="BE21" s="9"/>
      <c r="BG21" s="9"/>
      <c r="BH21" s="9"/>
      <c r="BJ21" s="9"/>
      <c r="BK21" s="9"/>
      <c r="BM21" s="9"/>
      <c r="BN21" s="9"/>
      <c r="BO21" s="9"/>
      <c r="BP21" s="53" t="s">
        <v>107</v>
      </c>
      <c r="BQ21" s="9"/>
      <c r="BR21" s="9"/>
      <c r="BS21" s="9"/>
      <c r="BT21" s="9"/>
      <c r="BU21" s="89"/>
      <c r="BV21" s="22"/>
      <c r="BW21" s="3"/>
    </row>
    <row r="22" spans="1:75" ht="12.75" customHeight="1" x14ac:dyDescent="0.2">
      <c r="A22" s="39"/>
      <c r="B22" s="39"/>
      <c r="C22" s="39"/>
      <c r="D22" s="39"/>
      <c r="E22" s="39"/>
      <c r="F22" s="48" t="s">
        <v>71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30"/>
      <c r="R22" s="27"/>
      <c r="S22" s="30"/>
      <c r="T22" s="39"/>
      <c r="U22" s="39"/>
      <c r="V22" s="39"/>
      <c r="X22" s="25"/>
      <c r="Y22" s="39"/>
      <c r="Z22" s="21"/>
      <c r="AA22" s="39"/>
      <c r="AB22" s="39"/>
      <c r="AC22" s="48" t="s">
        <v>58</v>
      </c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28"/>
      <c r="AO22" s="28"/>
      <c r="AP22" s="27"/>
      <c r="AQ22" s="39"/>
      <c r="AR22" s="39"/>
      <c r="AV22" s="39"/>
      <c r="AW22" s="46"/>
      <c r="BP22" s="53" t="s">
        <v>108</v>
      </c>
      <c r="BU22" s="89"/>
      <c r="BV22" s="22"/>
      <c r="BW22" s="3"/>
    </row>
    <row r="23" spans="1:75" ht="12.75" customHeight="1" x14ac:dyDescent="0.2">
      <c r="A23" s="39"/>
      <c r="B23" s="39"/>
      <c r="C23" s="39"/>
      <c r="D23" s="39"/>
      <c r="E23" s="39"/>
      <c r="F23" s="48" t="s">
        <v>69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28"/>
      <c r="R23" s="28"/>
      <c r="S23" s="27"/>
      <c r="T23" s="39"/>
      <c r="U23" s="39"/>
      <c r="V23" s="39"/>
      <c r="X23" s="25"/>
      <c r="Y23" s="39"/>
      <c r="AW23" s="46"/>
      <c r="AX23" s="36" t="s">
        <v>170</v>
      </c>
      <c r="BN23" s="1"/>
      <c r="BS23" s="1"/>
      <c r="BT23" s="3"/>
      <c r="BV23" s="22"/>
      <c r="BW23" s="3"/>
    </row>
    <row r="24" spans="1:75" ht="12.75" customHeight="1" x14ac:dyDescent="0.2">
      <c r="A24" s="39"/>
      <c r="B24" s="39"/>
      <c r="U24" s="39"/>
      <c r="V24" s="39"/>
      <c r="X24" s="25"/>
      <c r="Y24" s="39"/>
      <c r="Z24" s="36" t="s">
        <v>56</v>
      </c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47"/>
      <c r="AM24" s="47"/>
      <c r="AN24" s="39"/>
      <c r="AO24" s="47"/>
      <c r="AP24" s="47"/>
      <c r="AQ24" s="21"/>
      <c r="AR24" s="21"/>
      <c r="AS24" s="21"/>
      <c r="AV24" s="39"/>
      <c r="AW24" s="46"/>
      <c r="AX24" s="51" t="s">
        <v>171</v>
      </c>
      <c r="BW24" s="3"/>
    </row>
    <row r="25" spans="1:75" ht="12.75" customHeight="1" x14ac:dyDescent="0.2">
      <c r="A25" s="39"/>
      <c r="B25" s="39"/>
      <c r="C25" s="47" t="s">
        <v>63</v>
      </c>
      <c r="D25" s="39"/>
      <c r="E25" s="39"/>
      <c r="F25" s="39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39"/>
      <c r="S25" s="39"/>
      <c r="T25" s="39"/>
      <c r="U25" s="39"/>
      <c r="X25" s="25"/>
      <c r="Y25" s="39"/>
      <c r="Z25" s="21"/>
      <c r="AA25" s="39"/>
      <c r="AB25" s="39"/>
      <c r="AC25" s="19" t="s">
        <v>55</v>
      </c>
      <c r="AD25" s="39"/>
      <c r="AE25" s="39"/>
      <c r="AF25" s="39"/>
      <c r="AG25" s="39"/>
      <c r="AH25" s="39"/>
      <c r="AI25" s="39"/>
      <c r="AJ25" s="39"/>
      <c r="AK25" s="39"/>
      <c r="AL25" s="47"/>
      <c r="AM25" s="47"/>
      <c r="AN25" s="30"/>
      <c r="AO25" s="27"/>
      <c r="AP25" s="30"/>
      <c r="AQ25" s="39"/>
      <c r="AR25" s="21"/>
      <c r="AS25" s="21"/>
      <c r="AV25" s="39"/>
      <c r="AW25" s="46"/>
      <c r="AY25" s="19" t="s">
        <v>51</v>
      </c>
      <c r="BN25" s="1"/>
      <c r="BS25" s="1"/>
      <c r="BT25" s="3"/>
      <c r="BU25" s="89"/>
      <c r="BW25" s="3"/>
    </row>
    <row r="26" spans="1:75" ht="12.75" customHeight="1" x14ac:dyDescent="0.2">
      <c r="A26" s="39"/>
      <c r="B26" s="39"/>
      <c r="F26" s="48" t="s">
        <v>61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27"/>
      <c r="R26" s="30"/>
      <c r="S26" s="30"/>
      <c r="X26" s="25"/>
      <c r="Y26" s="39"/>
      <c r="Z26" s="21"/>
      <c r="AA26" s="39"/>
      <c r="AB26" s="39"/>
      <c r="AC26" s="19" t="s">
        <v>36</v>
      </c>
      <c r="AD26" s="39"/>
      <c r="AE26" s="39"/>
      <c r="AF26" s="39"/>
      <c r="AG26" s="39"/>
      <c r="AH26" s="39"/>
      <c r="AI26" s="39"/>
      <c r="AJ26" s="39"/>
      <c r="AK26" s="39"/>
      <c r="AL26" s="47"/>
      <c r="AM26" s="47"/>
      <c r="AN26" s="28"/>
      <c r="AO26" s="28"/>
      <c r="AP26" s="27" t="s">
        <v>124</v>
      </c>
      <c r="AQ26" s="39"/>
      <c r="AR26" s="39"/>
      <c r="AS26" s="21"/>
      <c r="AV26" s="39"/>
      <c r="AW26" s="46"/>
      <c r="AY26" s="19" t="s">
        <v>48</v>
      </c>
      <c r="BN26" s="1"/>
      <c r="BS26" s="1"/>
      <c r="BT26" s="3"/>
      <c r="BU26" s="89"/>
      <c r="BW26" s="3"/>
    </row>
    <row r="27" spans="1:75" ht="12.75" customHeight="1" x14ac:dyDescent="0.2">
      <c r="A27" s="39"/>
      <c r="B27" s="39"/>
      <c r="C27" s="39"/>
      <c r="D27" s="39"/>
      <c r="E27" s="39"/>
      <c r="F27" s="48" t="s">
        <v>59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30"/>
      <c r="R27" s="27"/>
      <c r="S27" s="30"/>
      <c r="T27" s="39"/>
      <c r="U27" s="39"/>
      <c r="V27" s="39"/>
      <c r="X27" s="25"/>
      <c r="Y27" s="39"/>
      <c r="Z27" s="21"/>
      <c r="AA27" s="39"/>
      <c r="AB27" s="39"/>
      <c r="AC27" s="19" t="s">
        <v>52</v>
      </c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89"/>
      <c r="AR27" s="39"/>
      <c r="AS27" s="21"/>
      <c r="AV27" s="39"/>
      <c r="AW27" s="46"/>
      <c r="AY27" s="19" t="s">
        <v>44</v>
      </c>
      <c r="BN27" s="1"/>
      <c r="BT27" s="3"/>
      <c r="BU27" s="89"/>
      <c r="BW27" s="9"/>
    </row>
    <row r="28" spans="1:75" ht="12.75" customHeight="1" x14ac:dyDescent="0.2">
      <c r="A28" s="39"/>
      <c r="B28" s="39"/>
      <c r="C28" s="39"/>
      <c r="D28" s="39"/>
      <c r="E28" s="39"/>
      <c r="F28" s="48" t="s">
        <v>58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28"/>
      <c r="R28" s="28"/>
      <c r="S28" s="27"/>
      <c r="T28" s="39"/>
      <c r="U28" s="39"/>
      <c r="X28" s="25"/>
      <c r="Y28" s="39"/>
      <c r="Z28" s="39"/>
      <c r="AA28" s="39"/>
      <c r="AB28" s="39"/>
      <c r="AC28" s="50" t="s">
        <v>49</v>
      </c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89"/>
      <c r="AS28" s="39"/>
      <c r="AW28" s="46"/>
      <c r="AY28" s="19" t="s">
        <v>42</v>
      </c>
      <c r="BN28" s="1"/>
      <c r="BS28" s="1"/>
      <c r="BU28" s="89" t="s">
        <v>124</v>
      </c>
    </row>
    <row r="29" spans="1:75" ht="12.75" customHeight="1" x14ac:dyDescent="0.2">
      <c r="A29" s="39"/>
      <c r="B29" s="39"/>
      <c r="C29" s="39"/>
      <c r="D29" s="39"/>
      <c r="E29" s="39"/>
      <c r="F29" s="48" t="s">
        <v>57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S29" s="39"/>
      <c r="T29" s="27"/>
      <c r="U29" s="39"/>
      <c r="V29" s="39"/>
      <c r="X29" s="25"/>
      <c r="Y29" s="39"/>
      <c r="AW29" s="46"/>
      <c r="AY29" s="19" t="s">
        <v>37</v>
      </c>
      <c r="AZ29" s="19"/>
      <c r="BN29" s="1"/>
      <c r="BS29" s="1"/>
      <c r="BT29" s="3"/>
      <c r="BU29" s="89"/>
    </row>
    <row r="30" spans="1:75" ht="12.75" customHeight="1" x14ac:dyDescent="0.2">
      <c r="A30" s="39"/>
      <c r="B30" s="39"/>
      <c r="U30" s="39"/>
      <c r="V30" s="39"/>
      <c r="X30" s="25"/>
      <c r="Y30" s="39"/>
      <c r="Z30" s="36" t="s">
        <v>45</v>
      </c>
      <c r="AA30" s="3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21"/>
      <c r="AV30" s="39"/>
      <c r="AW30" s="46"/>
      <c r="AY30" s="19" t="s">
        <v>34</v>
      </c>
      <c r="BN30" s="1"/>
      <c r="BS30" s="1"/>
      <c r="BU30" s="89"/>
    </row>
    <row r="31" spans="1:75" ht="12.75" customHeight="1" x14ac:dyDescent="0.2">
      <c r="A31" s="39"/>
      <c r="B31" s="39"/>
      <c r="C31" s="47" t="s">
        <v>54</v>
      </c>
      <c r="D31" s="39"/>
      <c r="E31" s="39"/>
      <c r="F31" s="39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39"/>
      <c r="S31" s="39"/>
      <c r="T31" s="39"/>
      <c r="U31" s="21"/>
      <c r="V31" s="39"/>
      <c r="X31" s="25"/>
      <c r="Y31" s="39"/>
      <c r="Z31" s="21" t="s">
        <v>43</v>
      </c>
      <c r="AA31" s="3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V31" s="21"/>
      <c r="AW31" s="46"/>
      <c r="AY31" s="19" t="s">
        <v>32</v>
      </c>
      <c r="AZ31" s="19"/>
      <c r="BN31" s="1"/>
      <c r="BT31" s="3"/>
      <c r="BU31" s="89"/>
    </row>
    <row r="32" spans="1:75" ht="12.75" customHeight="1" x14ac:dyDescent="0.2">
      <c r="A32" s="39"/>
      <c r="B32" s="39"/>
      <c r="C32" s="39"/>
      <c r="D32" s="39"/>
      <c r="E32" s="39"/>
      <c r="F32" s="48" t="s">
        <v>53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27"/>
      <c r="R32" s="30"/>
      <c r="S32" s="30"/>
      <c r="T32" s="39"/>
      <c r="U32" s="21"/>
      <c r="V32" s="39"/>
      <c r="X32" s="25"/>
      <c r="Y32" s="39"/>
      <c r="Z32" s="21"/>
      <c r="AA32" s="21"/>
      <c r="AB32" s="39"/>
      <c r="AC32" s="48" t="s">
        <v>40</v>
      </c>
      <c r="AD32" s="37"/>
      <c r="AE32" s="37"/>
      <c r="AF32" s="37"/>
      <c r="AG32" s="37"/>
      <c r="AH32" s="37"/>
      <c r="AI32" s="37"/>
      <c r="AJ32" s="37"/>
      <c r="AK32" s="37"/>
      <c r="AL32" s="37"/>
      <c r="AM32" s="47"/>
      <c r="AN32" s="27"/>
      <c r="AO32" s="30"/>
      <c r="AP32" s="30"/>
      <c r="AQ32" s="39"/>
      <c r="AR32" s="39"/>
      <c r="AS32" s="39"/>
      <c r="AT32" s="39"/>
      <c r="AV32" s="21"/>
      <c r="AW32" s="46"/>
      <c r="AY32" s="19" t="s">
        <v>31</v>
      </c>
      <c r="BN32" s="1"/>
      <c r="BS32" s="1"/>
      <c r="BU32" s="89"/>
    </row>
    <row r="33" spans="1:75" ht="12.75" customHeight="1" x14ac:dyDescent="0.2">
      <c r="A33" s="39"/>
      <c r="B33" s="39"/>
      <c r="C33" s="39"/>
      <c r="D33" s="39"/>
      <c r="E33" s="39"/>
      <c r="F33" s="48" t="s">
        <v>50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30"/>
      <c r="R33" s="27"/>
      <c r="S33" s="30"/>
      <c r="T33" s="21"/>
      <c r="V33" s="39"/>
      <c r="X33" s="25"/>
      <c r="Y33" s="39"/>
      <c r="Z33" s="36"/>
      <c r="AA33" s="21"/>
      <c r="AB33" s="39"/>
      <c r="AC33" s="48" t="s">
        <v>38</v>
      </c>
      <c r="AD33" s="37"/>
      <c r="AE33" s="37"/>
      <c r="AF33" s="37"/>
      <c r="AG33" s="37"/>
      <c r="AH33" s="37"/>
      <c r="AI33" s="37"/>
      <c r="AJ33" s="37"/>
      <c r="AK33" s="37"/>
      <c r="AL33" s="37"/>
      <c r="AM33" s="47"/>
      <c r="AN33" s="30"/>
      <c r="AO33" s="27"/>
      <c r="AP33" s="30"/>
      <c r="AQ33" s="39"/>
      <c r="AR33" s="39"/>
      <c r="AS33" s="39"/>
      <c r="AT33" s="39"/>
      <c r="AV33" s="21"/>
      <c r="AW33" s="46"/>
    </row>
    <row r="34" spans="1:75" ht="13.5" customHeight="1" x14ac:dyDescent="0.2">
      <c r="A34" s="39"/>
      <c r="B34" s="39"/>
      <c r="C34" s="39"/>
      <c r="D34" s="39"/>
      <c r="E34" s="39"/>
      <c r="F34" s="48" t="s">
        <v>47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28"/>
      <c r="R34" s="28"/>
      <c r="S34" s="27"/>
      <c r="T34" s="21"/>
      <c r="U34" s="21"/>
      <c r="V34" s="21"/>
      <c r="X34" s="25"/>
      <c r="Y34" s="39"/>
      <c r="Z34" s="21"/>
      <c r="AA34" s="21"/>
      <c r="AB34" s="39"/>
      <c r="AC34" s="48" t="s">
        <v>35</v>
      </c>
      <c r="AD34" s="49"/>
      <c r="AE34" s="49"/>
      <c r="AF34" s="49"/>
      <c r="AG34" s="49"/>
      <c r="AH34" s="49"/>
      <c r="AI34" s="49"/>
      <c r="AJ34" s="49"/>
      <c r="AK34" s="49"/>
      <c r="AL34" s="37"/>
      <c r="AM34" s="47"/>
      <c r="AN34" s="28"/>
      <c r="AO34" s="28"/>
      <c r="AP34" s="27"/>
      <c r="AQ34" s="39"/>
      <c r="AR34" s="39"/>
      <c r="AS34" s="39"/>
      <c r="AT34" s="39"/>
      <c r="AV34" s="21"/>
      <c r="AW34" s="46"/>
      <c r="AX34" s="15" t="s">
        <v>125</v>
      </c>
    </row>
    <row r="35" spans="1:75" ht="13.5" customHeight="1" x14ac:dyDescent="0.2">
      <c r="A35" s="39"/>
      <c r="B35" s="39"/>
      <c r="C35" s="39"/>
      <c r="D35" s="39"/>
      <c r="E35" s="39"/>
      <c r="F35" s="48" t="s">
        <v>46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S35" s="39"/>
      <c r="T35" s="27"/>
      <c r="U35" s="21"/>
      <c r="V35" s="21"/>
      <c r="X35" s="25"/>
      <c r="Y35" s="21"/>
      <c r="AV35" s="39"/>
      <c r="AW35" s="46"/>
      <c r="AX35" s="15" t="s">
        <v>126</v>
      </c>
    </row>
    <row r="36" spans="1:75" ht="3.75" customHeight="1" x14ac:dyDescent="0.2">
      <c r="A36" s="39"/>
      <c r="B36" s="39"/>
      <c r="U36" s="39"/>
      <c r="X36" s="25"/>
      <c r="AW36" s="46"/>
      <c r="AX36" s="15"/>
    </row>
    <row r="37" spans="1:75" ht="12.75" customHeight="1" x14ac:dyDescent="0.2">
      <c r="A37" s="39"/>
      <c r="B37" s="39"/>
      <c r="C37" s="36" t="s">
        <v>41</v>
      </c>
      <c r="D37" s="39"/>
      <c r="E37" s="39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39"/>
      <c r="S37" s="39"/>
      <c r="T37" s="39"/>
      <c r="U37" s="39"/>
      <c r="V37" s="21"/>
      <c r="X37" s="25"/>
      <c r="AW37" s="46"/>
      <c r="AX37" s="86"/>
      <c r="AY37" s="86"/>
      <c r="AZ37" s="86"/>
      <c r="BA37" s="86"/>
      <c r="BB37" s="87" t="s">
        <v>127</v>
      </c>
      <c r="BC37" s="89"/>
      <c r="BD37" s="86"/>
      <c r="BE37" s="88"/>
      <c r="BF37" s="88"/>
      <c r="BG37" s="88"/>
      <c r="BH37" s="87" t="s">
        <v>128</v>
      </c>
      <c r="BI37" s="89"/>
      <c r="BJ37" s="86"/>
      <c r="BK37" s="86"/>
      <c r="BL37" s="88"/>
      <c r="BM37" s="88"/>
      <c r="BN37" s="87" t="s">
        <v>129</v>
      </c>
      <c r="BO37" s="89"/>
      <c r="BP37" s="86"/>
      <c r="BQ37" s="86"/>
      <c r="BR37" s="88"/>
      <c r="BS37" s="88"/>
      <c r="BT37" s="87" t="s">
        <v>130</v>
      </c>
      <c r="BU37" s="89"/>
    </row>
    <row r="38" spans="1:75" ht="3.75" customHeight="1" x14ac:dyDescent="0.2">
      <c r="A38" s="39"/>
      <c r="B38" s="39"/>
      <c r="C38" s="21"/>
      <c r="D38" s="39"/>
      <c r="E38" s="39"/>
      <c r="V38" s="21"/>
      <c r="X38" s="25"/>
      <c r="AW38" s="46"/>
      <c r="BN38" s="1"/>
      <c r="BS38" s="1"/>
      <c r="BT38" s="1"/>
    </row>
    <row r="39" spans="1:75" ht="12.75" customHeight="1" x14ac:dyDescent="0.2">
      <c r="A39" s="39"/>
      <c r="B39" s="39"/>
      <c r="C39" s="21"/>
      <c r="D39" s="39"/>
      <c r="E39" s="39"/>
      <c r="F39" s="48" t="s">
        <v>39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27"/>
      <c r="R39" s="30"/>
      <c r="S39" s="30"/>
      <c r="V39" s="39"/>
      <c r="X39" s="25"/>
      <c r="Y39" s="150" t="s">
        <v>150</v>
      </c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46"/>
      <c r="AX39" s="36" t="s">
        <v>152</v>
      </c>
    </row>
    <row r="40" spans="1:75" ht="12.75" customHeight="1" x14ac:dyDescent="0.2">
      <c r="A40" s="39"/>
      <c r="B40" s="39"/>
      <c r="F40" s="48" t="s">
        <v>36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30"/>
      <c r="R40" s="27"/>
      <c r="S40" s="30"/>
      <c r="V40" s="39"/>
      <c r="X40" s="25"/>
      <c r="Y40" s="21"/>
      <c r="Z40" s="36" t="s">
        <v>86</v>
      </c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V40" s="39"/>
      <c r="AW40" s="46"/>
      <c r="AX40" s="36" t="s">
        <v>153</v>
      </c>
    </row>
    <row r="41" spans="1:75" ht="12.75" customHeight="1" x14ac:dyDescent="0.2">
      <c r="A41" s="39"/>
      <c r="B41" s="39"/>
      <c r="F41" s="48" t="s">
        <v>33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28"/>
      <c r="R41" s="28"/>
      <c r="S41" s="27" t="s">
        <v>124</v>
      </c>
      <c r="U41" s="39"/>
      <c r="V41" s="39"/>
      <c r="X41" s="25"/>
      <c r="Y41" s="21"/>
      <c r="AH41" s="124" t="s">
        <v>84</v>
      </c>
      <c r="AI41" s="124"/>
      <c r="AJ41" s="124"/>
      <c r="AK41" s="124"/>
      <c r="AL41" s="124"/>
      <c r="AM41" s="124"/>
      <c r="AN41" s="119"/>
      <c r="AO41" s="119"/>
      <c r="AP41" s="124" t="s">
        <v>83</v>
      </c>
      <c r="AQ41" s="124"/>
      <c r="AR41" s="124"/>
      <c r="AS41" s="124"/>
      <c r="AT41" s="124"/>
      <c r="AU41" s="124"/>
      <c r="AV41" s="124"/>
      <c r="AW41" s="46"/>
      <c r="BE41" s="42" t="str">
        <f ca="1">"на IV квартал " &amp; YEAR(TODAY())</f>
        <v>на IV квартал 2024</v>
      </c>
      <c r="BM41" s="42" t="str">
        <f ca="1">"на IV квартал " &amp; (YEAR(TODAY())+1)</f>
        <v>на IV квартал 2025</v>
      </c>
      <c r="BN41" s="1"/>
    </row>
    <row r="42" spans="1:75" ht="12.75" customHeight="1" x14ac:dyDescent="0.2">
      <c r="A42" s="39"/>
      <c r="B42" s="39"/>
      <c r="T42" s="39"/>
      <c r="W42" s="39"/>
      <c r="X42" s="25"/>
      <c r="Y42" s="21"/>
      <c r="AH42" s="124"/>
      <c r="AI42" s="124"/>
      <c r="AJ42" s="124"/>
      <c r="AK42" s="124"/>
      <c r="AL42" s="124"/>
      <c r="AM42" s="124"/>
      <c r="AP42" s="124"/>
      <c r="AQ42" s="124"/>
      <c r="AR42" s="124"/>
      <c r="AS42" s="124"/>
      <c r="AT42" s="124"/>
      <c r="AU42" s="124"/>
      <c r="AV42" s="124"/>
      <c r="AW42" s="46"/>
      <c r="AY42" s="48" t="s">
        <v>154</v>
      </c>
      <c r="BF42" s="97"/>
      <c r="BG42" s="51"/>
      <c r="BH42" s="98"/>
      <c r="BI42" s="51"/>
      <c r="BJ42" s="51"/>
      <c r="BK42" s="51"/>
      <c r="BL42" s="51"/>
      <c r="BM42" s="51"/>
      <c r="BN42" s="51"/>
      <c r="BO42" s="51"/>
      <c r="BP42" s="98"/>
      <c r="BQ42" s="97"/>
      <c r="BS42" s="1"/>
      <c r="BW42" s="3"/>
    </row>
    <row r="43" spans="1:75" ht="12.75" customHeight="1" x14ac:dyDescent="0.2">
      <c r="A43" s="39"/>
      <c r="B43" s="39"/>
      <c r="C43" s="36" t="s">
        <v>87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W43" s="39"/>
      <c r="X43" s="25"/>
      <c r="Y43" s="39"/>
      <c r="AB43" s="48" t="s">
        <v>11</v>
      </c>
      <c r="AC43" s="14"/>
      <c r="AD43" s="14"/>
      <c r="AE43" s="14"/>
      <c r="AF43" s="14"/>
      <c r="AG43" s="14"/>
      <c r="AH43" s="14"/>
      <c r="AI43" s="14"/>
      <c r="AJ43" s="14"/>
      <c r="AK43" s="27"/>
      <c r="AL43" s="13"/>
      <c r="AM43" s="13"/>
      <c r="AS43" s="27"/>
      <c r="AT43" s="13"/>
      <c r="AU43" s="13"/>
      <c r="AV43" s="21"/>
      <c r="AW43" s="46"/>
      <c r="AY43" s="48" t="s">
        <v>155</v>
      </c>
      <c r="BF43" s="97"/>
      <c r="BG43" s="98"/>
      <c r="BH43" s="51"/>
      <c r="BI43" s="51"/>
      <c r="BJ43" s="51"/>
      <c r="BK43" s="51"/>
      <c r="BL43" s="51"/>
      <c r="BM43" s="51"/>
      <c r="BN43" s="51"/>
      <c r="BO43" s="98"/>
      <c r="BP43" s="51"/>
      <c r="BQ43" s="97"/>
      <c r="BS43" s="1"/>
    </row>
    <row r="44" spans="1:75" ht="12.75" customHeight="1" x14ac:dyDescent="0.2">
      <c r="A44" s="39"/>
      <c r="B44" s="39"/>
      <c r="C44" s="21"/>
      <c r="D44" s="39"/>
      <c r="E44" s="39"/>
      <c r="F44" s="48" t="s">
        <v>39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27"/>
      <c r="R44" s="30"/>
      <c r="S44" s="30"/>
      <c r="T44" s="39"/>
      <c r="W44" s="39"/>
      <c r="X44" s="25"/>
      <c r="Y44" s="39"/>
      <c r="AB44" s="48" t="s">
        <v>9</v>
      </c>
      <c r="AC44" s="14"/>
      <c r="AD44" s="14"/>
      <c r="AE44" s="14"/>
      <c r="AF44" s="14"/>
      <c r="AG44" s="14"/>
      <c r="AH44" s="14"/>
      <c r="AI44" s="14"/>
      <c r="AJ44" s="14"/>
      <c r="AK44" s="13"/>
      <c r="AL44" s="27"/>
      <c r="AM44" s="13"/>
      <c r="AS44" s="13"/>
      <c r="AT44" s="27"/>
      <c r="AU44" s="13"/>
      <c r="AV44" s="25"/>
      <c r="AW44" s="21"/>
      <c r="AY44" s="48" t="s">
        <v>156</v>
      </c>
      <c r="BF44" s="97"/>
      <c r="BG44" s="51"/>
      <c r="BH44" s="98"/>
      <c r="BI44" s="51"/>
      <c r="BJ44" s="51"/>
      <c r="BK44" s="51"/>
      <c r="BL44" s="51"/>
      <c r="BM44" s="51"/>
      <c r="BN44" s="51"/>
      <c r="BO44" s="51"/>
      <c r="BP44" s="98"/>
      <c r="BQ44" s="97"/>
      <c r="BS44" s="1"/>
    </row>
    <row r="45" spans="1:75" ht="12.75" customHeight="1" x14ac:dyDescent="0.2">
      <c r="A45" s="39"/>
      <c r="B45" s="39"/>
      <c r="C45" s="21"/>
      <c r="D45" s="39"/>
      <c r="E45" s="39"/>
      <c r="F45" s="48" t="s">
        <v>36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30"/>
      <c r="R45" s="27"/>
      <c r="S45" s="30"/>
      <c r="T45" s="21"/>
      <c r="W45" s="39"/>
      <c r="X45" s="21"/>
      <c r="Y45" s="46"/>
      <c r="AB45" s="48" t="s">
        <v>7</v>
      </c>
      <c r="AC45" s="63"/>
      <c r="AD45" s="63"/>
      <c r="AE45" s="63"/>
      <c r="AF45" s="63"/>
      <c r="AG45" s="63"/>
      <c r="AH45" s="63"/>
      <c r="AI45" s="63"/>
      <c r="AJ45" s="63"/>
      <c r="AK45" s="32"/>
      <c r="AL45" s="32"/>
      <c r="AM45" s="27"/>
      <c r="AS45" s="32"/>
      <c r="AT45" s="32"/>
      <c r="AU45" s="27"/>
      <c r="AV45" s="25"/>
      <c r="AW45" s="21"/>
      <c r="AY45" s="48" t="s">
        <v>157</v>
      </c>
      <c r="BF45" s="97"/>
      <c r="BG45" s="98" t="s">
        <v>124</v>
      </c>
      <c r="BH45" s="51"/>
      <c r="BI45" s="51"/>
      <c r="BJ45" s="51"/>
      <c r="BK45" s="51"/>
      <c r="BL45" s="51"/>
      <c r="BM45" s="51"/>
      <c r="BN45" s="57"/>
      <c r="BO45" s="98"/>
      <c r="BP45" s="51"/>
      <c r="BQ45" s="97"/>
    </row>
    <row r="46" spans="1:75" ht="12.75" customHeight="1" x14ac:dyDescent="0.2">
      <c r="A46" s="39"/>
      <c r="B46" s="39"/>
      <c r="C46" s="21"/>
      <c r="D46" s="39"/>
      <c r="E46" s="39"/>
      <c r="F46" s="48" t="s">
        <v>33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28"/>
      <c r="R46" s="28"/>
      <c r="S46" s="27"/>
      <c r="T46" s="21"/>
      <c r="W46" s="39"/>
      <c r="X46" s="21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21"/>
      <c r="AY46" s="48" t="s">
        <v>158</v>
      </c>
      <c r="BF46" s="97"/>
      <c r="BG46" s="51"/>
      <c r="BH46" s="98"/>
      <c r="BI46" s="51"/>
      <c r="BJ46" s="51"/>
      <c r="BK46" s="51"/>
      <c r="BL46" s="51"/>
      <c r="BM46" s="51"/>
      <c r="BN46" s="57"/>
      <c r="BO46" s="51"/>
      <c r="BP46" s="98"/>
      <c r="BQ46" s="97"/>
    </row>
    <row r="47" spans="1:75" ht="12.75" customHeight="1" x14ac:dyDescent="0.2">
      <c r="A47" s="39"/>
      <c r="B47" s="39"/>
      <c r="C47" s="21"/>
      <c r="D47" s="39"/>
      <c r="E47" s="39"/>
      <c r="F47" s="48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28"/>
      <c r="R47" s="28"/>
      <c r="S47" s="35"/>
      <c r="T47" s="21"/>
      <c r="W47" s="39"/>
      <c r="X47" s="21"/>
      <c r="Y47" s="125" t="s">
        <v>132</v>
      </c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7"/>
      <c r="AW47" s="21"/>
      <c r="AY47" s="48" t="s">
        <v>159</v>
      </c>
      <c r="BF47" s="97"/>
      <c r="BG47" s="98"/>
      <c r="BH47" s="51"/>
      <c r="BI47" s="51"/>
      <c r="BJ47" s="51"/>
      <c r="BK47" s="51"/>
      <c r="BL47" s="51"/>
      <c r="BM47" s="51"/>
      <c r="BN47" s="57"/>
      <c r="BO47" s="98"/>
      <c r="BP47" s="51"/>
      <c r="BQ47" s="97"/>
    </row>
    <row r="48" spans="1:75" ht="12.75" customHeight="1" x14ac:dyDescent="0.2">
      <c r="A48" s="39"/>
      <c r="B48" s="39"/>
      <c r="C48" s="21"/>
      <c r="D48" s="39"/>
      <c r="E48" s="39"/>
      <c r="F48" s="48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28"/>
      <c r="R48" s="28"/>
      <c r="S48" s="35"/>
      <c r="T48" s="21"/>
      <c r="W48" s="39"/>
      <c r="X48" s="21"/>
      <c r="Y48" s="128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30"/>
      <c r="AW48" s="21"/>
      <c r="AY48" s="48" t="s">
        <v>160</v>
      </c>
      <c r="BF48" s="97"/>
      <c r="BG48" s="51"/>
      <c r="BH48" s="98"/>
      <c r="BI48" s="51"/>
      <c r="BJ48" s="51"/>
      <c r="BK48" s="51"/>
      <c r="BL48" s="51"/>
      <c r="BM48" s="51"/>
      <c r="BN48" s="57"/>
      <c r="BO48" s="51"/>
      <c r="BP48" s="98"/>
      <c r="BQ48" s="97"/>
    </row>
    <row r="49" spans="1:78" ht="12.75" customHeight="1" x14ac:dyDescent="0.2">
      <c r="A49" s="39"/>
      <c r="B49" s="39"/>
      <c r="C49" s="21"/>
      <c r="D49" s="39"/>
      <c r="E49" s="39"/>
      <c r="F49" s="48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28"/>
      <c r="R49" s="28"/>
      <c r="S49" s="35"/>
      <c r="T49" s="21"/>
      <c r="W49" s="39"/>
      <c r="X49" s="21"/>
      <c r="Y49" s="128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30"/>
      <c r="AW49" s="21"/>
      <c r="AY49" s="48" t="s">
        <v>161</v>
      </c>
      <c r="BF49" s="97"/>
      <c r="BG49" s="98"/>
      <c r="BH49" s="51"/>
      <c r="BI49" s="51"/>
      <c r="BJ49" s="51"/>
      <c r="BK49" s="51"/>
      <c r="BL49" s="51"/>
      <c r="BM49" s="51"/>
      <c r="BN49" s="57"/>
      <c r="BO49" s="98"/>
      <c r="BP49" s="51"/>
      <c r="BQ49" s="97"/>
    </row>
    <row r="50" spans="1:78" ht="12.75" customHeight="1" x14ac:dyDescent="0.2">
      <c r="A50" s="39"/>
      <c r="B50" s="39"/>
      <c r="C50" s="21"/>
      <c r="D50" s="39"/>
      <c r="E50" s="39"/>
      <c r="F50" s="48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28"/>
      <c r="R50" s="28"/>
      <c r="S50" s="35"/>
      <c r="T50" s="21"/>
      <c r="W50" s="39"/>
      <c r="X50" s="21"/>
      <c r="Y50" s="131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3"/>
      <c r="AW50" s="21"/>
      <c r="AX50" s="86"/>
      <c r="AY50" s="48" t="s">
        <v>18</v>
      </c>
      <c r="BA50" s="86"/>
      <c r="BB50" s="87"/>
      <c r="BD50" s="86"/>
      <c r="BE50" s="88"/>
      <c r="BF50" s="99"/>
      <c r="BG50" s="51"/>
      <c r="BH50" s="100"/>
      <c r="BI50" s="101"/>
      <c r="BJ50" s="102"/>
      <c r="BK50" s="51"/>
      <c r="BL50" s="102"/>
      <c r="BM50" s="102"/>
      <c r="BN50" s="103"/>
      <c r="BO50" s="101"/>
      <c r="BP50" s="100"/>
      <c r="BQ50" s="104"/>
      <c r="BS50" s="88"/>
      <c r="BT50" s="87"/>
    </row>
    <row r="51" spans="1:78" ht="15" customHeight="1" x14ac:dyDescent="0.25">
      <c r="A51" s="39"/>
      <c r="B51" s="39"/>
      <c r="C51" s="21"/>
      <c r="D51" s="39"/>
      <c r="E51" s="39"/>
      <c r="F51" s="48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28"/>
      <c r="R51" s="28"/>
      <c r="S51" s="35"/>
      <c r="T51" s="21"/>
      <c r="W51" s="39"/>
      <c r="X51" s="21"/>
      <c r="Y51" s="138" t="s">
        <v>133</v>
      </c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21"/>
    </row>
    <row r="52" spans="1:78" s="26" customFormat="1" ht="12.75" hidden="1" customHeight="1" x14ac:dyDescent="0.2">
      <c r="A52" s="122" t="s">
        <v>162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</row>
    <row r="53" spans="1:78" s="26" customFormat="1" ht="3.75" hidden="1" customHeight="1" x14ac:dyDescent="0.2">
      <c r="T53" s="45"/>
      <c r="BT53" s="44"/>
      <c r="BU53" s="43"/>
    </row>
    <row r="54" spans="1:78" ht="12.75" hidden="1" customHeight="1" x14ac:dyDescent="0.2">
      <c r="C54" s="21" t="s">
        <v>30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39"/>
      <c r="O54" s="39"/>
      <c r="P54" s="39"/>
      <c r="Q54" s="39"/>
      <c r="R54" s="39"/>
      <c r="S54" s="21"/>
      <c r="T54" s="21"/>
      <c r="V54" s="3"/>
      <c r="X54" s="25"/>
      <c r="Z54" s="42" t="s">
        <v>29</v>
      </c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"/>
      <c r="AX54" s="21" t="s">
        <v>100</v>
      </c>
      <c r="AY54" s="21" t="str">
        <f ca="1">"Как изменится " &amp;
IF(LOWER(LEFT(TRIM(ОтчётныйПериод),3))="дек","в I квартале ",
IF(LOWER(LEFT(TRIM(ОтчётныйПериод),3))="мар","во II квартале ",
IF(LOWER(LEFT(TRIM(ОтчётныйПериод),3))="июн","в III квартале ",
IF(LOWER(LEFT(TRIM(ОтчётныйПериод),3))="сен","в IV квартале ","")))) &amp; IFERROR(MID(ОтчётныйПериод,SEARCH("20",ОтчётныйПериод),4),YEAR(TODAY())) +IF(LOWER(LEFT(TRIM(ОтчётныйПериод),3))="дек",1,0) &amp;" г."</f>
        <v>Как изменится 2024 г.</v>
      </c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2"/>
      <c r="BS54" s="3"/>
      <c r="BT54" s="3"/>
      <c r="BU54" s="3"/>
      <c r="BZ54" s="3"/>
    </row>
    <row r="55" spans="1:78" s="3" customFormat="1" ht="12.75" hidden="1" customHeight="1" x14ac:dyDescent="0.2">
      <c r="C55" s="21" t="s">
        <v>28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30"/>
      <c r="S55" s="35"/>
      <c r="T55" s="21"/>
      <c r="X55" s="25"/>
      <c r="Z55" s="36" t="str">
        <f ca="1">"Вашего предприятия " &amp; $C$56</f>
        <v>Вашего предприятия 2024 г.</v>
      </c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X55" s="21"/>
      <c r="AY55" s="21" t="s">
        <v>102</v>
      </c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</row>
    <row r="56" spans="1:78" s="3" customFormat="1" ht="12.75" hidden="1" customHeight="1" x14ac:dyDescent="0.2">
      <c r="C56" s="21" t="str">
        <f ca="1">IF(LOWER(LEFT(TRIM(ОтчётныйПериод),3))="дек","в IV квартале ",
  IF(LOWER(LEFT(TRIM(ОтчётныйПериод),3))="мар","в I квартале ",
  IF(LOWER(LEFT(TRIM(ОтчётныйПериод),3))="июн","во II квартале ",
  IF(LOWER(LEFT(TRIM(ОтчётныйПериод),3))="сен","в III квартале ","")))) &amp;
  IFERROR(MID(ОтчётныйПериод,SEARCH("20",ОтчётныйПериод),4),YEAR(TODAY())) -0*IF(LOWER(LEFT(TRIM(ОтчётныйПериод),3))="янв",1,0) &amp; " г."</f>
        <v>2024 г.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147"/>
      <c r="R56" s="148"/>
      <c r="S56" s="148"/>
      <c r="T56" s="148"/>
      <c r="U56" s="149"/>
      <c r="V56" s="21" t="s">
        <v>27</v>
      </c>
      <c r="X56" s="25"/>
      <c r="AX56" s="22"/>
      <c r="AY56" s="22"/>
      <c r="AZ56" s="22"/>
      <c r="BA56" s="19" t="s">
        <v>25</v>
      </c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17"/>
      <c r="BO56" s="33"/>
      <c r="BP56" s="33"/>
      <c r="BR56" s="27"/>
      <c r="BS56" s="13"/>
      <c r="BT56" s="13"/>
    </row>
    <row r="57" spans="1:78" s="3" customFormat="1" ht="12.75" hidden="1" customHeight="1" x14ac:dyDescent="0.2">
      <c r="X57" s="25"/>
      <c r="Z57" s="19" t="s">
        <v>26</v>
      </c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41"/>
      <c r="AR57" s="41"/>
      <c r="AS57" s="41"/>
      <c r="AT57" s="36"/>
      <c r="AU57" s="36"/>
      <c r="AV57" s="89"/>
      <c r="AX57" s="22"/>
      <c r="AY57" s="22"/>
      <c r="AZ57" s="22"/>
      <c r="BA57" s="19" t="s">
        <v>22</v>
      </c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33"/>
      <c r="BO57" s="33"/>
      <c r="BP57" s="33"/>
      <c r="BR57" s="13"/>
      <c r="BS57" s="27"/>
      <c r="BT57" s="13"/>
    </row>
    <row r="58" spans="1:78" s="3" customFormat="1" ht="12.75" hidden="1" customHeight="1" x14ac:dyDescent="0.2">
      <c r="C58" s="21" t="s">
        <v>24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X58" s="25"/>
      <c r="AX58" s="22"/>
      <c r="AY58" s="22"/>
      <c r="AZ58" s="22"/>
      <c r="BA58" s="19" t="s">
        <v>21</v>
      </c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33"/>
      <c r="BO58" s="33"/>
      <c r="BP58" s="17"/>
      <c r="BR58" s="32"/>
      <c r="BS58" s="32"/>
      <c r="BT58" s="27"/>
    </row>
    <row r="59" spans="1:78" s="3" customFormat="1" ht="12.75" hidden="1" customHeight="1" x14ac:dyDescent="0.2">
      <c r="C59" s="21" t="str">
        <f ca="1">"предприятия " &amp;$C$56</f>
        <v>предприятия 2024 г.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X59" s="25"/>
      <c r="Z59" s="19" t="s">
        <v>23</v>
      </c>
      <c r="AA59" s="19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40"/>
      <c r="AR59" s="40"/>
      <c r="AS59" s="40"/>
      <c r="AV59" s="89"/>
      <c r="AX59" s="22"/>
      <c r="AY59" s="22"/>
      <c r="AZ59" s="22"/>
      <c r="BA59" s="19" t="s">
        <v>18</v>
      </c>
      <c r="BB59" s="22"/>
      <c r="BC59" s="23"/>
      <c r="BD59" s="23"/>
      <c r="BE59" s="23"/>
      <c r="BF59" s="23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R59" s="22"/>
      <c r="BU59" s="89"/>
    </row>
    <row r="60" spans="1:78" s="3" customFormat="1" ht="12.75" hidden="1" customHeight="1" x14ac:dyDescent="0.2">
      <c r="D60" s="22"/>
      <c r="E60" s="22"/>
      <c r="F60" s="19" t="s">
        <v>20</v>
      </c>
      <c r="G60" s="22"/>
      <c r="H60" s="22"/>
      <c r="I60" s="22"/>
      <c r="J60" s="22"/>
      <c r="K60" s="22"/>
      <c r="L60" s="22"/>
      <c r="M60" s="22"/>
      <c r="N60" s="22"/>
      <c r="O60" s="22"/>
      <c r="Q60" s="27"/>
      <c r="R60" s="30"/>
      <c r="S60" s="30"/>
      <c r="T60" s="39"/>
      <c r="V60" s="21"/>
      <c r="X60" s="25"/>
    </row>
    <row r="61" spans="1:78" s="3" customFormat="1" ht="12.75" hidden="1" customHeight="1" x14ac:dyDescent="0.2">
      <c r="D61" s="22"/>
      <c r="E61" s="22"/>
      <c r="F61" s="19" t="s">
        <v>17</v>
      </c>
      <c r="G61" s="22"/>
      <c r="H61" s="22"/>
      <c r="I61" s="22"/>
      <c r="J61" s="22"/>
      <c r="K61" s="22"/>
      <c r="L61" s="22"/>
      <c r="M61" s="22"/>
      <c r="N61" s="22"/>
      <c r="O61" s="22"/>
      <c r="Q61" s="30"/>
      <c r="R61" s="27"/>
      <c r="S61" s="30"/>
      <c r="T61" s="21"/>
      <c r="V61" s="21"/>
      <c r="X61" s="25"/>
      <c r="Z61" s="19" t="s">
        <v>19</v>
      </c>
      <c r="AA61" s="19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40"/>
      <c r="AR61" s="40"/>
      <c r="AS61" s="40"/>
      <c r="AV61" s="89"/>
      <c r="AX61" s="36" t="s">
        <v>101</v>
      </c>
      <c r="AY61" s="21" t="str">
        <f ca="1">AY54</f>
        <v>Как изменится 2024 г.</v>
      </c>
      <c r="AZ61" s="36"/>
      <c r="BA61" s="36"/>
      <c r="BB61" s="36"/>
      <c r="BC61" s="36"/>
      <c r="BD61" s="36"/>
      <c r="BE61" s="36"/>
      <c r="BF61" s="36"/>
    </row>
    <row r="62" spans="1:78" s="3" customFormat="1" ht="12.75" hidden="1" customHeight="1" x14ac:dyDescent="0.2">
      <c r="D62" s="22"/>
      <c r="E62" s="22"/>
      <c r="F62" s="19" t="s">
        <v>16</v>
      </c>
      <c r="G62" s="22"/>
      <c r="H62" s="22"/>
      <c r="I62" s="22"/>
      <c r="J62" s="22"/>
      <c r="K62" s="22"/>
      <c r="L62" s="22"/>
      <c r="M62" s="22"/>
      <c r="N62" s="22"/>
      <c r="O62" s="22"/>
      <c r="Q62" s="28"/>
      <c r="R62" s="28"/>
      <c r="S62" s="27"/>
      <c r="T62" s="21"/>
      <c r="V62" s="22"/>
      <c r="X62" s="25"/>
      <c r="AA62" s="19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40"/>
      <c r="AR62" s="40"/>
      <c r="AS62" s="40"/>
      <c r="AX62" s="21" t="s">
        <v>13</v>
      </c>
      <c r="AY62" s="21" t="s">
        <v>103</v>
      </c>
      <c r="AZ62" s="21"/>
      <c r="BA62" s="21"/>
      <c r="BB62" s="21"/>
      <c r="BC62" s="21"/>
      <c r="BD62" s="21"/>
      <c r="BE62" s="21"/>
      <c r="BF62" s="21"/>
      <c r="BG62" s="37"/>
      <c r="BH62" s="37"/>
      <c r="BI62" s="37"/>
      <c r="BJ62" s="37"/>
      <c r="BT62" s="22"/>
    </row>
    <row r="63" spans="1:78" s="3" customFormat="1" ht="12.75" hidden="1" customHeight="1" x14ac:dyDescent="0.2">
      <c r="D63" s="22"/>
      <c r="E63" s="22"/>
      <c r="F63" s="19" t="s">
        <v>14</v>
      </c>
      <c r="G63" s="22"/>
      <c r="H63" s="22"/>
      <c r="I63" s="22"/>
      <c r="J63" s="22"/>
      <c r="K63" s="22"/>
      <c r="L63" s="22"/>
      <c r="M63" s="22"/>
      <c r="N63" s="22"/>
      <c r="O63" s="22"/>
      <c r="Q63" s="39"/>
      <c r="R63" s="1"/>
      <c r="S63" s="39"/>
      <c r="T63" s="89"/>
      <c r="V63" s="22"/>
      <c r="X63" s="25"/>
      <c r="Z63" s="19" t="s">
        <v>15</v>
      </c>
      <c r="AA63" s="19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40"/>
      <c r="AR63" s="40"/>
      <c r="AS63" s="40"/>
      <c r="AT63" s="22"/>
      <c r="AV63" s="89"/>
      <c r="AX63" s="22"/>
      <c r="AY63" s="19"/>
      <c r="AZ63" s="34"/>
      <c r="BA63" s="19" t="s">
        <v>11</v>
      </c>
      <c r="BB63" s="34"/>
      <c r="BC63" s="34"/>
      <c r="BD63" s="34"/>
      <c r="BE63" s="22"/>
      <c r="BF63" s="34"/>
      <c r="BG63" s="37"/>
      <c r="BH63" s="37"/>
      <c r="BI63" s="37"/>
      <c r="BJ63" s="37"/>
      <c r="BK63" s="37"/>
      <c r="BL63" s="36"/>
      <c r="BM63" s="30"/>
      <c r="BN63" s="35"/>
      <c r="BO63" s="30"/>
      <c r="BP63" s="21"/>
      <c r="BQ63" s="21"/>
      <c r="BR63" s="27"/>
      <c r="BS63" s="13"/>
      <c r="BT63" s="13"/>
    </row>
    <row r="64" spans="1:78" s="3" customFormat="1" ht="12.75" hidden="1" customHeight="1" x14ac:dyDescent="0.2">
      <c r="V64" s="22"/>
      <c r="X64" s="25"/>
      <c r="AX64" s="22"/>
      <c r="AY64" s="19"/>
      <c r="AZ64" s="34"/>
      <c r="BA64" s="19" t="s">
        <v>9</v>
      </c>
      <c r="BB64" s="34"/>
      <c r="BC64" s="34"/>
      <c r="BD64" s="34"/>
      <c r="BE64" s="22"/>
      <c r="BF64" s="34"/>
      <c r="BG64" s="34"/>
      <c r="BH64" s="34"/>
      <c r="BI64" s="34"/>
      <c r="BJ64" s="34"/>
      <c r="BK64" s="37"/>
      <c r="BL64" s="36"/>
      <c r="BM64" s="21"/>
      <c r="BN64" s="35"/>
      <c r="BO64" s="30"/>
      <c r="BP64" s="21"/>
      <c r="BQ64" s="21"/>
      <c r="BR64" s="13"/>
      <c r="BS64" s="27"/>
      <c r="BT64" s="13"/>
    </row>
    <row r="65" spans="3:78" s="3" customFormat="1" ht="12.75" hidden="1" customHeight="1" x14ac:dyDescent="0.2">
      <c r="C65" s="36" t="s">
        <v>10</v>
      </c>
      <c r="D65" s="21"/>
      <c r="V65" s="22"/>
      <c r="X65" s="25"/>
      <c r="Z65" s="19" t="s">
        <v>12</v>
      </c>
      <c r="AA65" s="19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21"/>
      <c r="AR65" s="38"/>
      <c r="AS65" s="38"/>
      <c r="AT65" s="21"/>
      <c r="AV65" s="89"/>
      <c r="AX65" s="22"/>
      <c r="AY65" s="22"/>
      <c r="AZ65" s="22"/>
      <c r="BA65" s="19" t="s">
        <v>7</v>
      </c>
      <c r="BB65" s="34"/>
      <c r="BC65" s="34"/>
      <c r="BD65" s="34"/>
      <c r="BE65" s="22"/>
      <c r="BF65" s="34"/>
      <c r="BG65" s="34"/>
      <c r="BH65" s="34"/>
      <c r="BI65" s="34"/>
      <c r="BJ65" s="34"/>
      <c r="BK65" s="34"/>
      <c r="BL65" s="19"/>
      <c r="BM65" s="22"/>
      <c r="BN65" s="17"/>
      <c r="BO65" s="33"/>
      <c r="BP65" s="33"/>
      <c r="BQ65" s="22"/>
      <c r="BR65" s="32"/>
      <c r="BS65" s="32"/>
      <c r="BT65" s="27"/>
    </row>
    <row r="66" spans="3:78" s="3" customFormat="1" ht="12.75" hidden="1" customHeight="1" x14ac:dyDescent="0.2">
      <c r="C66" s="21" t="str">
        <f ca="1">"предприятия работниками " &amp; $C$56</f>
        <v>предприятия работниками 2024 г.</v>
      </c>
      <c r="D66" s="21"/>
      <c r="X66" s="25"/>
      <c r="AX66" s="29"/>
      <c r="AY66" s="29"/>
      <c r="AZ66" s="29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9"/>
      <c r="BS66" s="29"/>
      <c r="BT66" s="29"/>
      <c r="BU66" s="29"/>
    </row>
    <row r="67" spans="3:78" s="3" customFormat="1" ht="12.75" hidden="1" customHeight="1" x14ac:dyDescent="0.2">
      <c r="F67" s="19" t="s">
        <v>6</v>
      </c>
      <c r="Q67" s="27"/>
      <c r="R67" s="30"/>
      <c r="S67" s="30"/>
      <c r="X67" s="25"/>
      <c r="Z67" s="19" t="s">
        <v>8</v>
      </c>
      <c r="AV67" s="89"/>
      <c r="AX67" s="109" t="s">
        <v>168</v>
      </c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10"/>
      <c r="BS67" s="110"/>
      <c r="BT67" s="110"/>
      <c r="BU67" s="110"/>
      <c r="BV67" s="110"/>
    </row>
    <row r="68" spans="3:78" s="3" customFormat="1" ht="12.75" hidden="1" customHeight="1" x14ac:dyDescent="0.2">
      <c r="F68" s="19" t="s">
        <v>5</v>
      </c>
      <c r="Q68" s="30"/>
      <c r="R68" s="27"/>
      <c r="S68" s="30"/>
      <c r="X68" s="25"/>
      <c r="AX68" s="108"/>
      <c r="AY68" s="108"/>
      <c r="AZ68" s="108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10"/>
      <c r="BS68" s="110"/>
      <c r="BT68" s="110"/>
      <c r="BU68" s="110"/>
      <c r="BV68" s="108"/>
      <c r="BZ68" s="31"/>
    </row>
    <row r="69" spans="3:78" s="3" customFormat="1" ht="12.75" hidden="1" customHeight="1" x14ac:dyDescent="0.25">
      <c r="C69" s="26"/>
      <c r="D69" s="26"/>
      <c r="E69" s="26"/>
      <c r="F69" s="19" t="s">
        <v>3</v>
      </c>
      <c r="O69" s="26"/>
      <c r="P69" s="26"/>
      <c r="Q69" s="28"/>
      <c r="R69" s="28"/>
      <c r="S69" s="27"/>
      <c r="T69" s="26"/>
      <c r="U69" s="26"/>
      <c r="X69" s="25"/>
      <c r="Z69" s="19" t="s">
        <v>4</v>
      </c>
      <c r="AV69" s="89"/>
      <c r="AX69" s="108"/>
      <c r="AY69" s="137" t="s">
        <v>133</v>
      </c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08"/>
    </row>
    <row r="70" spans="3:78" ht="12.75" customHeight="1" x14ac:dyDescent="0.2">
      <c r="F70" s="19"/>
      <c r="Q70" s="18"/>
      <c r="R70" s="18"/>
      <c r="S70" s="17"/>
      <c r="V70" s="3"/>
      <c r="X70" s="21"/>
      <c r="Y70" s="3"/>
      <c r="AX70" s="107"/>
      <c r="AY70" s="108"/>
      <c r="AZ70" s="108"/>
      <c r="BA70" s="111"/>
      <c r="BB70" s="112"/>
      <c r="BC70" s="112"/>
      <c r="BD70" s="112"/>
      <c r="BE70" s="112"/>
      <c r="BF70" s="112"/>
      <c r="BG70" s="112"/>
      <c r="BH70" s="112"/>
      <c r="BI70" s="112"/>
      <c r="BJ70" s="112"/>
      <c r="BK70" s="113"/>
      <c r="BL70" s="108"/>
      <c r="BM70" s="114"/>
      <c r="BN70" s="114"/>
      <c r="BO70" s="114"/>
      <c r="BP70" s="114"/>
      <c r="BQ70" s="107"/>
      <c r="BR70" s="108"/>
      <c r="BS70" s="108"/>
      <c r="BT70" s="108"/>
      <c r="BU70" s="107"/>
      <c r="BV70" s="107"/>
      <c r="BZ70" s="20"/>
    </row>
    <row r="71" spans="3:78" ht="15.95" customHeight="1" x14ac:dyDescent="0.2">
      <c r="C71" s="121" t="s">
        <v>2</v>
      </c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5"/>
    </row>
    <row r="72" spans="3:78" ht="3.75" customHeight="1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5"/>
    </row>
    <row r="73" spans="3:78" ht="30" customHeight="1" x14ac:dyDescent="0.2">
      <c r="C73" s="152" t="s">
        <v>135</v>
      </c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2"/>
    </row>
    <row r="74" spans="3:78" ht="10.5" customHeight="1" x14ac:dyDescent="0.2"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13"/>
      <c r="AM74" s="13"/>
      <c r="AN74" s="12"/>
      <c r="AO74" s="9"/>
      <c r="AP74" s="9"/>
      <c r="AQ74" s="9"/>
      <c r="AR74" s="9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5"/>
      <c r="BV74" s="7"/>
    </row>
    <row r="75" spans="3:78" ht="15.95" customHeight="1" x14ac:dyDescent="0.2">
      <c r="C75" s="120" t="s">
        <v>1</v>
      </c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  <c r="BV75" s="120"/>
    </row>
    <row r="76" spans="3:78" ht="32.25" customHeight="1" x14ac:dyDescent="0.2">
      <c r="C76" s="120" t="s">
        <v>136</v>
      </c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0"/>
      <c r="BQ76" s="120"/>
      <c r="BR76" s="120"/>
      <c r="BS76" s="120"/>
      <c r="BT76" s="120"/>
      <c r="BU76" s="120"/>
      <c r="BV76" s="120"/>
    </row>
    <row r="77" spans="3:78" ht="15.75" x14ac:dyDescent="0.2">
      <c r="C77" s="8" t="s">
        <v>137</v>
      </c>
      <c r="D77" s="11"/>
      <c r="E77" s="11"/>
      <c r="F77" s="66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91"/>
      <c r="R77" s="92"/>
      <c r="S77" s="92"/>
      <c r="T77" s="11"/>
      <c r="U77" s="11"/>
      <c r="V77" s="11"/>
      <c r="W77" s="11"/>
      <c r="X77" s="11"/>
      <c r="Y77" s="11"/>
      <c r="Z77" s="11"/>
      <c r="AA77" s="66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66"/>
      <c r="AT77" s="93"/>
      <c r="AU77" s="93"/>
      <c r="AV77" s="11"/>
      <c r="AW77" s="93"/>
      <c r="AX77" s="93"/>
      <c r="AY77" s="93"/>
      <c r="AZ77" s="93"/>
      <c r="BA77" s="93"/>
      <c r="BB77" s="93"/>
      <c r="BC77" s="93"/>
      <c r="BD77" s="93"/>
      <c r="BE77" s="93"/>
      <c r="BF77" s="66"/>
      <c r="BG77" s="92"/>
      <c r="BH77" s="92"/>
      <c r="BI77" s="91"/>
      <c r="BJ77" s="11"/>
      <c r="BK77" s="11"/>
      <c r="BL77" s="11"/>
      <c r="BM77" s="11"/>
      <c r="BN77" s="10"/>
      <c r="BO77" s="10"/>
      <c r="BP77" s="10"/>
      <c r="BQ77" s="10"/>
      <c r="BR77" s="10"/>
      <c r="BS77" s="10"/>
      <c r="BT77" s="10"/>
      <c r="BU77" s="94"/>
      <c r="BV77" s="10"/>
    </row>
    <row r="78" spans="3:78" ht="15.75" x14ac:dyDescent="0.2">
      <c r="C78" s="8" t="s">
        <v>138</v>
      </c>
      <c r="D78" s="11"/>
      <c r="E78" s="11"/>
      <c r="F78" s="66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92"/>
      <c r="R78" s="91"/>
      <c r="S78" s="92"/>
      <c r="T78" s="11"/>
      <c r="U78" s="11"/>
      <c r="V78" s="11"/>
      <c r="W78" s="11"/>
      <c r="X78" s="11"/>
      <c r="Y78" s="11"/>
      <c r="Z78" s="11"/>
      <c r="AA78" s="66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66"/>
      <c r="AT78" s="93"/>
      <c r="AU78" s="93"/>
      <c r="AV78" s="11"/>
      <c r="AW78" s="93"/>
      <c r="AX78" s="93"/>
      <c r="AY78" s="93"/>
      <c r="AZ78" s="93"/>
      <c r="BA78" s="93"/>
      <c r="BB78" s="93"/>
      <c r="BC78" s="93"/>
      <c r="BD78" s="93"/>
      <c r="BE78" s="93"/>
      <c r="BF78" s="66"/>
      <c r="BG78" s="92"/>
      <c r="BH78" s="92"/>
      <c r="BI78" s="91"/>
      <c r="BJ78" s="11"/>
      <c r="BK78" s="11"/>
      <c r="BL78" s="11"/>
      <c r="BM78" s="11"/>
      <c r="BN78" s="10"/>
      <c r="BO78" s="10"/>
      <c r="BP78" s="10"/>
      <c r="BQ78" s="10"/>
      <c r="BR78" s="10"/>
      <c r="BS78" s="10"/>
      <c r="BT78" s="10"/>
      <c r="BU78" s="94"/>
      <c r="BV78" s="10"/>
    </row>
    <row r="79" spans="3:78" ht="15" customHeight="1" x14ac:dyDescent="0.2">
      <c r="C79" s="120" t="s">
        <v>139</v>
      </c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  <c r="BI79" s="120"/>
      <c r="BJ79" s="120"/>
      <c r="BK79" s="120"/>
      <c r="BL79" s="120"/>
      <c r="BM79" s="120"/>
      <c r="BN79" s="120"/>
      <c r="BO79" s="120"/>
      <c r="BP79" s="120"/>
      <c r="BQ79" s="120"/>
      <c r="BR79" s="120"/>
      <c r="BS79" s="120"/>
      <c r="BT79" s="120"/>
      <c r="BU79" s="120"/>
      <c r="BV79" s="120"/>
    </row>
    <row r="80" spans="3:78" ht="15.75" x14ac:dyDescent="0.2">
      <c r="C80" s="8" t="s">
        <v>140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0"/>
      <c r="Z80" s="10"/>
      <c r="AA80" s="10"/>
      <c r="AB80" s="10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66"/>
      <c r="AT80" s="93"/>
      <c r="AU80" s="93"/>
      <c r="AV80" s="11"/>
      <c r="AW80" s="93"/>
      <c r="AX80" s="93"/>
      <c r="AY80" s="93"/>
      <c r="AZ80" s="93"/>
      <c r="BA80" s="93"/>
      <c r="BB80" s="93"/>
      <c r="BC80" s="93"/>
      <c r="BD80" s="93"/>
      <c r="BE80" s="93"/>
      <c r="BF80" s="66"/>
      <c r="BG80" s="92"/>
      <c r="BH80" s="92"/>
      <c r="BI80" s="91"/>
      <c r="BJ80" s="11"/>
      <c r="BK80" s="11"/>
      <c r="BL80" s="11"/>
      <c r="BM80" s="11"/>
      <c r="BN80" s="10"/>
      <c r="BO80" s="10"/>
      <c r="BP80" s="10"/>
      <c r="BQ80" s="10"/>
      <c r="BR80" s="10"/>
      <c r="BS80" s="10"/>
      <c r="BT80" s="10"/>
      <c r="BU80" s="95"/>
      <c r="BV80" s="10"/>
    </row>
    <row r="81" spans="3:74" ht="35.25" customHeight="1" x14ac:dyDescent="0.2">
      <c r="C81" s="120" t="s">
        <v>141</v>
      </c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/>
      <c r="BN81" s="120"/>
      <c r="BO81" s="120"/>
      <c r="BP81" s="120"/>
      <c r="BQ81" s="120"/>
      <c r="BR81" s="120"/>
      <c r="BS81" s="120"/>
      <c r="BT81" s="120"/>
      <c r="BU81" s="120"/>
      <c r="BV81" s="120"/>
    </row>
    <row r="82" spans="3:74" ht="36" customHeight="1" x14ac:dyDescent="0.2">
      <c r="C82" s="120" t="s">
        <v>142</v>
      </c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</row>
    <row r="83" spans="3:74" ht="70.5" customHeight="1" x14ac:dyDescent="0.2">
      <c r="C83" s="120" t="s">
        <v>143</v>
      </c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</row>
    <row r="84" spans="3:74" ht="42.75" customHeight="1" x14ac:dyDescent="0.2">
      <c r="C84" s="120" t="s">
        <v>144</v>
      </c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120"/>
      <c r="BI84" s="120"/>
      <c r="BJ84" s="120"/>
      <c r="BK84" s="120"/>
      <c r="BL84" s="120"/>
      <c r="BM84" s="120"/>
      <c r="BN84" s="120"/>
      <c r="BO84" s="120"/>
      <c r="BP84" s="120"/>
      <c r="BQ84" s="120"/>
      <c r="BR84" s="120"/>
      <c r="BS84" s="120"/>
      <c r="BT84" s="120"/>
      <c r="BU84" s="120"/>
      <c r="BV84" s="120"/>
    </row>
    <row r="85" spans="3:74" ht="39" customHeight="1" x14ac:dyDescent="0.2">
      <c r="C85" s="120" t="s">
        <v>145</v>
      </c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BL85" s="120"/>
      <c r="BM85" s="120"/>
      <c r="BN85" s="120"/>
      <c r="BO85" s="120"/>
      <c r="BP85" s="120"/>
      <c r="BQ85" s="120"/>
      <c r="BR85" s="120"/>
      <c r="BS85" s="120"/>
      <c r="BT85" s="120"/>
      <c r="BU85" s="120"/>
      <c r="BV85" s="120"/>
    </row>
    <row r="86" spans="3:74" ht="33" customHeight="1" x14ac:dyDescent="0.2">
      <c r="C86" s="120" t="s">
        <v>146</v>
      </c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0"/>
      <c r="BN86" s="120"/>
      <c r="BO86" s="120"/>
      <c r="BP86" s="120"/>
      <c r="BQ86" s="120"/>
      <c r="BR86" s="120"/>
      <c r="BS86" s="120"/>
      <c r="BT86" s="120"/>
      <c r="BU86" s="120"/>
      <c r="BV86" s="120"/>
    </row>
    <row r="87" spans="3:74" ht="35.25" customHeight="1" x14ac:dyDescent="0.2">
      <c r="C87" s="120" t="s">
        <v>148</v>
      </c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/>
      <c r="BN87" s="120"/>
      <c r="BO87" s="120"/>
      <c r="BP87" s="120"/>
      <c r="BQ87" s="120"/>
      <c r="BR87" s="120"/>
      <c r="BS87" s="120"/>
      <c r="BT87" s="120"/>
      <c r="BU87" s="120"/>
      <c r="BV87" s="120"/>
    </row>
    <row r="88" spans="3:74" ht="49.5" customHeight="1" x14ac:dyDescent="0.2">
      <c r="C88" s="120" t="s">
        <v>147</v>
      </c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</row>
    <row r="89" spans="3:74" ht="37.5" customHeight="1" x14ac:dyDescent="0.2">
      <c r="C89" s="120" t="s">
        <v>163</v>
      </c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120"/>
      <c r="BI89" s="120"/>
      <c r="BJ89" s="120"/>
      <c r="BK89" s="120"/>
      <c r="BL89" s="120"/>
      <c r="BM89" s="120"/>
      <c r="BN89" s="120"/>
      <c r="BO89" s="120"/>
      <c r="BP89" s="120"/>
      <c r="BQ89" s="120"/>
      <c r="BR89" s="120"/>
      <c r="BS89" s="120"/>
      <c r="BT89" s="120"/>
      <c r="BU89" s="120"/>
      <c r="BV89" s="120"/>
    </row>
    <row r="90" spans="3:74" ht="33.75" customHeight="1" x14ac:dyDescent="0.2">
      <c r="C90" s="120" t="s">
        <v>164</v>
      </c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BL90" s="120"/>
      <c r="BM90" s="120"/>
      <c r="BN90" s="120"/>
      <c r="BO90" s="120"/>
      <c r="BP90" s="120"/>
      <c r="BQ90" s="120"/>
      <c r="BR90" s="120"/>
      <c r="BS90" s="120"/>
      <c r="BT90" s="120"/>
      <c r="BU90" s="120"/>
      <c r="BV90" s="120"/>
    </row>
    <row r="91" spans="3:74" ht="25.5" customHeight="1" x14ac:dyDescent="0.2">
      <c r="C91" s="8" t="s">
        <v>165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</row>
    <row r="92" spans="3:74" ht="56.25" customHeight="1" x14ac:dyDescent="0.2">
      <c r="C92" s="120" t="s">
        <v>166</v>
      </c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  <c r="BE92" s="120"/>
      <c r="BF92" s="120"/>
      <c r="BG92" s="120"/>
      <c r="BH92" s="120"/>
      <c r="BI92" s="120"/>
      <c r="BJ92" s="120"/>
      <c r="BK92" s="120"/>
      <c r="BL92" s="120"/>
      <c r="BM92" s="120"/>
      <c r="BN92" s="120"/>
      <c r="BO92" s="120"/>
      <c r="BP92" s="120"/>
      <c r="BQ92" s="120"/>
      <c r="BR92" s="120"/>
      <c r="BS92" s="120"/>
      <c r="BT92" s="120"/>
      <c r="BU92" s="120"/>
      <c r="BV92" s="120"/>
    </row>
    <row r="93" spans="3:74" ht="18" customHeight="1" x14ac:dyDescent="0.2">
      <c r="C93" s="8" t="s">
        <v>167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10"/>
      <c r="BV93" s="10"/>
    </row>
    <row r="94" spans="3:74" ht="8.25" customHeight="1" x14ac:dyDescent="0.2"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  <c r="BR94" s="96"/>
      <c r="BS94" s="96"/>
      <c r="BT94" s="96"/>
      <c r="BU94" s="10"/>
      <c r="BV94" s="10"/>
    </row>
    <row r="95" spans="3:74" ht="33.75" customHeight="1" x14ac:dyDescent="0.2">
      <c r="C95" s="144" t="s">
        <v>0</v>
      </c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/>
      <c r="BS95" s="144"/>
      <c r="BT95" s="144"/>
      <c r="BU95" s="144"/>
      <c r="BV95" s="144"/>
    </row>
    <row r="96" spans="3:74" ht="18.75" customHeight="1" x14ac:dyDescent="0.2"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9"/>
      <c r="BR96" s="7"/>
      <c r="BS96" s="7"/>
      <c r="BT96" s="7"/>
      <c r="BU96" s="7"/>
      <c r="BV96" s="7"/>
    </row>
    <row r="97" spans="1:74" ht="10.1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9"/>
      <c r="BO97" s="7"/>
      <c r="BP97" s="7"/>
      <c r="BQ97" s="7"/>
      <c r="BR97" s="7"/>
      <c r="BS97" s="6"/>
      <c r="BT97" s="5"/>
      <c r="BU97" s="7"/>
      <c r="BV97" s="7"/>
    </row>
    <row r="98" spans="1:74" ht="10.15" customHeight="1" x14ac:dyDescent="0.2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9"/>
      <c r="BO98" s="7"/>
      <c r="BP98" s="7"/>
      <c r="BQ98" s="7"/>
      <c r="BR98" s="7"/>
      <c r="BS98" s="6"/>
      <c r="BT98" s="5"/>
      <c r="BU98" s="7"/>
      <c r="BV98" s="7"/>
    </row>
    <row r="99" spans="1:74" ht="10.15" customHeight="1" x14ac:dyDescent="0.2">
      <c r="BS99" s="4"/>
      <c r="BT99" s="4"/>
    </row>
    <row r="100" spans="1:74" ht="10.15" customHeight="1" x14ac:dyDescent="0.2">
      <c r="BS100" s="4"/>
      <c r="BT100" s="4"/>
    </row>
  </sheetData>
  <sheetProtection selectLockedCells="1" autoFilter="0" selectUnlockedCells="1"/>
  <dataConsolidate/>
  <mergeCells count="36">
    <mergeCell ref="C92:BV92"/>
    <mergeCell ref="C95:BV95"/>
    <mergeCell ref="A10:AV10"/>
    <mergeCell ref="C86:BV86"/>
    <mergeCell ref="C87:BV87"/>
    <mergeCell ref="C88:BV88"/>
    <mergeCell ref="C89:BV89"/>
    <mergeCell ref="C90:BV90"/>
    <mergeCell ref="Q56:U56"/>
    <mergeCell ref="Y39:AV39"/>
    <mergeCell ref="C81:BV81"/>
    <mergeCell ref="C82:BV82"/>
    <mergeCell ref="C83:BV83"/>
    <mergeCell ref="C73:BV73"/>
    <mergeCell ref="C84:BV84"/>
    <mergeCell ref="C85:BV85"/>
    <mergeCell ref="C4:E4"/>
    <mergeCell ref="F4:H4"/>
    <mergeCell ref="I4:K4"/>
    <mergeCell ref="L4:N4"/>
    <mergeCell ref="BB2:BU4"/>
    <mergeCell ref="C5:E5"/>
    <mergeCell ref="F5:H5"/>
    <mergeCell ref="I5:K5"/>
    <mergeCell ref="L5:N5"/>
    <mergeCell ref="C75:BV75"/>
    <mergeCell ref="AY69:BU69"/>
    <mergeCell ref="Y51:AV51"/>
    <mergeCell ref="C76:BV76"/>
    <mergeCell ref="C79:BV79"/>
    <mergeCell ref="C71:BT71"/>
    <mergeCell ref="A52:BV52"/>
    <mergeCell ref="BR10:BV11"/>
    <mergeCell ref="AH41:AM42"/>
    <mergeCell ref="AP41:AV42"/>
    <mergeCell ref="Y47:AV50"/>
  </mergeCells>
  <conditionalFormatting sqref="Z46:AV46 Y47">
    <cfRule type="cellIs" dxfId="1" priority="1" operator="equal">
      <formula>"Комментарии участника опроса"</formula>
    </cfRule>
  </conditionalFormatting>
  <conditionalFormatting sqref="BU12:BU22 BU25:BU32">
    <cfRule type="expression" dxfId="0" priority="3">
      <formula>$BK$16&lt;&gt;""</formula>
    </cfRule>
  </conditionalFormatting>
  <dataValidations count="26">
    <dataValidation type="decimal" allowBlank="1" showInputMessage="1" showErrorMessage="1" sqref="Q56:U56">
      <formula1>1</formula1>
      <formula2>300</formula2>
    </dataValidation>
    <dataValidation type="list" allowBlank="1" showInputMessage="1" showErrorMessage="1" sqref="Q60 R61 S62 T63">
      <formula1>m2AnswCH</formula1>
    </dataValidation>
    <dataValidation type="list" allowBlank="1" showInputMessage="1" showErrorMessage="1" sqref="Q67 R68 S69">
      <formula1>m3AnswCH</formula1>
    </dataValidation>
    <dataValidation type="list" allowBlank="1" showInputMessage="1" showErrorMessage="1" sqref="AV57 AV59 AV61 AV63 AV65 AV67 AV69">
      <formula1>m4AnswCH</formula1>
    </dataValidation>
    <dataValidation type="list" allowBlank="1" showInputMessage="1" showErrorMessage="1" sqref="BR56 BS57 BT58 BU59">
      <formula1>m5AnswCH</formula1>
    </dataValidation>
    <dataValidation type="list" allowBlank="1" showInputMessage="1" showErrorMessage="1" sqref="BR63 BS64 BT65">
      <formula1>m6AnswCH</formula1>
    </dataValidation>
    <dataValidation type="list" showInputMessage="1" showErrorMessage="1" sqref="AN32 AO33 AP34">
      <formula1>q10AnswCH</formula1>
    </dataValidation>
    <dataValidation type="list" showInputMessage="1" showErrorMessage="1" sqref="AS43 AT44 AU45">
      <formula1>q11_1AnswCH</formula1>
    </dataValidation>
    <dataValidation type="list" showInputMessage="1" showErrorMessage="1" sqref="AK43 AL44 AM45">
      <formula1>q11AnswCH</formula1>
    </dataValidation>
    <dataValidation type="list" showInputMessage="1" showErrorMessage="1" sqref="BU12:BU22">
      <formula1>q12_1AnswCH</formula1>
    </dataValidation>
    <dataValidation type="list" showInputMessage="1" showErrorMessage="1" sqref="BJ15 BK16 BL17">
      <formula1>q12AnswCH</formula1>
    </dataValidation>
    <dataValidation type="list" showInputMessage="1" showErrorMessage="1" sqref="BU25:BU32">
      <formula1>q13AnswCH</formula1>
    </dataValidation>
    <dataValidation type="list" showInputMessage="1" showErrorMessage="1" sqref="Q14 R15 S16 T17">
      <formula1>q1AnswCH</formula1>
    </dataValidation>
    <dataValidation type="list" showInputMessage="1" showErrorMessage="1" sqref="Q21 R22 S23">
      <formula1>q2AnswCH</formula1>
    </dataValidation>
    <dataValidation type="list" showInputMessage="1" showErrorMessage="1" sqref="Q26 R27 S28 T29">
      <formula1>q3AnswCH</formula1>
    </dataValidation>
    <dataValidation type="list" showInputMessage="1" showErrorMessage="1" sqref="Q32 R33 S34 T35">
      <formula1>q4AnswCH</formula1>
    </dataValidation>
    <dataValidation type="list" showInputMessage="1" showErrorMessage="1" sqref="Q39 S41 R40">
      <formula1>q5AnswCH</formula1>
    </dataValidation>
    <dataValidation type="list" showInputMessage="1" showErrorMessage="1" sqref="Q44 R45 S46:S51">
      <formula1>q6AnswCH</formula1>
    </dataValidation>
    <dataValidation type="list" showInputMessage="1" showErrorMessage="1" sqref="AN14 AO15 AP16 AQ17">
      <formula1>q7AnswCH</formula1>
    </dataValidation>
    <dataValidation type="list" showInputMessage="1" showErrorMessage="1" sqref="AN20 AO21 AP22">
      <formula1>q8AnswCH</formula1>
    </dataValidation>
    <dataValidation type="list" showInputMessage="1" showErrorMessage="1" sqref="AO25 AP26 AQ27 AR28">
      <formula1>q9AnswCH</formula1>
    </dataValidation>
    <dataValidation type="list" showInputMessage="1" showErrorMessage="1" sqref="C5:N5">
      <formula1>qkAnswCH</formula1>
    </dataValidation>
    <dataValidation type="list" showInputMessage="1" showErrorMessage="1" sqref="BC37 BI37 BO37 BU37">
      <formula1>q14AnswCH</formula1>
    </dataValidation>
    <dataValidation type="list" showInputMessage="1" showErrorMessage="1" sqref="BH42 BG43 BH44 BG45 BH46 BG47 BH48 BG49 BH50">
      <formula1>q15AnswCH</formula1>
    </dataValidation>
    <dataValidation type="list" showInputMessage="1" showErrorMessage="1" sqref="BP42 BO43 BP44 BO45 BP46 BO47 BP48 BO49 BP50">
      <formula1>q15_1AnswCH</formula1>
    </dataValidation>
    <dataValidation type="decimal" allowBlank="1" showInputMessage="1" showErrorMessage="1" sqref="BM70:BP70">
      <formula1>0</formula1>
      <formula2>1000</formula2>
    </dataValidation>
  </dataValidations>
  <hyperlinks>
    <hyperlink ref="CK8" r:id="rId1" display="samohvalova@samaracable.ru"/>
    <hyperlink ref="CK5" r:id="rId2" display="dmitrienkotn@spzgroup.ru "/>
    <hyperlink ref="CI8" r:id="rId3" display="samohvalova@samaracable.ru"/>
    <hyperlink ref="CI5" r:id="rId4" display="dmitrienkotn@spzgroup.ru "/>
    <hyperlink ref="CL8" r:id="rId5" display="samohvalova@samaracable.ru"/>
    <hyperlink ref="CL5" r:id="rId6" display="dmitrienkotn@spzgroup.ru "/>
    <hyperlink ref="CJ8" r:id="rId7" display="samohvalova@samaracable.ru"/>
    <hyperlink ref="CJ5" r:id="rId8" display="dmitrienkotn@spzgroup.ru "/>
  </hyperlinks>
  <printOptions horizontalCentered="1" verticalCentered="1"/>
  <pageMargins left="0.19685039370078741" right="0.19685039370078741" top="7.874015748031496E-2" bottom="7.874015748031496E-2" header="0" footer="0"/>
  <pageSetup paperSize="9" scale="73" fitToHeight="2" orientation="landscape" horizontalDpi="120" verticalDpi="144" r:id="rId9"/>
  <headerFooter alignWithMargins="0"/>
  <rowBreaks count="1" manualBreakCount="1">
    <brk id="69" max="7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A3A61D82863D6409A6F514003F12278" ma:contentTypeVersion="2" ma:contentTypeDescription="Создание документа." ma:contentTypeScope="" ma:versionID="cfde633210fa948654789e6bdc5a9f9c">
  <xsd:schema xmlns:xsd="http://www.w3.org/2001/XMLSchema" xmlns:xs="http://www.w3.org/2001/XMLSchema" xmlns:p="http://schemas.microsoft.com/office/2006/metadata/properties" xmlns:ns2="a3be5519-78c5-46b9-83d3-815a461591d5" targetNamespace="http://schemas.microsoft.com/office/2006/metadata/properties" ma:root="true" ma:fieldsID="e7b3a2ecb060960461283170f7b1b80c" ns2:_="">
    <xsd:import namespace="a3be5519-78c5-46b9-83d3-815a461591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5519-78c5-46b9-83d3-815a461591d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3be5519-78c5-46b9-83d3-815a461591d5">424JPRWHVU2S-1226946881-4887</_dlc_DocId>
    <_dlc_DocIdUrl xmlns="a3be5519-78c5-46b9-83d3-815a461591d5">
      <Url>https://simr.cbr.ru/sites/ddkp/analytics/regions/_layouts/15/DocIdRedir.aspx?ID=424JPRWHVU2S-1226946881-4887</Url>
      <Description>424JPRWHVU2S-1226946881-4887</Description>
    </_dlc_DocIdUrl>
  </documentManagement>
</p:properties>
</file>

<file path=customXml/itemProps1.xml><?xml version="1.0" encoding="utf-8"?>
<ds:datastoreItem xmlns:ds="http://schemas.openxmlformats.org/officeDocument/2006/customXml" ds:itemID="{4D2458A9-5D2D-4340-89BB-7A15CE83D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5519-78c5-46b9-83d3-815a46159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754E63-8CB3-43D9-98D9-82A9AB917CE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FEF99F4-9007-49A4-8E8D-A1EAD7F472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FF6CE44-46D1-461B-8888-487CECC8924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3be5519-78c5-46b9-83d3-815a461591d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143</vt:i4>
      </vt:variant>
    </vt:vector>
  </HeadingPairs>
  <TitlesOfParts>
    <vt:vector size="144" baseType="lpstr">
      <vt:lpstr>Торговля</vt:lpstr>
      <vt:lpstr>Contacts</vt:lpstr>
      <vt:lpstr>m1_Digital</vt:lpstr>
      <vt:lpstr>m2Answ1</vt:lpstr>
      <vt:lpstr>m2Answ2</vt:lpstr>
      <vt:lpstr>m2Answ3</vt:lpstr>
      <vt:lpstr>m2Answ4</vt:lpstr>
      <vt:lpstr>m2AnswCH</vt:lpstr>
      <vt:lpstr>m3Answ1</vt:lpstr>
      <vt:lpstr>m3Answ2</vt:lpstr>
      <vt:lpstr>m3Answ3</vt:lpstr>
      <vt:lpstr>m3AnswCH</vt:lpstr>
      <vt:lpstr>m4_1Answ1</vt:lpstr>
      <vt:lpstr>m4_2Answ1</vt:lpstr>
      <vt:lpstr>m4_3Answ1</vt:lpstr>
      <vt:lpstr>m4_4Answ1</vt:lpstr>
      <vt:lpstr>m4_5Answ1</vt:lpstr>
      <vt:lpstr>m4_6Answ1</vt:lpstr>
      <vt:lpstr>m4_7Answ1</vt:lpstr>
      <vt:lpstr>m4AnswCH</vt:lpstr>
      <vt:lpstr>m5Answ1</vt:lpstr>
      <vt:lpstr>m5Answ2</vt:lpstr>
      <vt:lpstr>m5Answ3</vt:lpstr>
      <vt:lpstr>m5Answ4</vt:lpstr>
      <vt:lpstr>m5AnswCH</vt:lpstr>
      <vt:lpstr>m6Answ1</vt:lpstr>
      <vt:lpstr>m6Answ2</vt:lpstr>
      <vt:lpstr>m6Answ3</vt:lpstr>
      <vt:lpstr>m6AnswCH</vt:lpstr>
      <vt:lpstr>q10Answ1</vt:lpstr>
      <vt:lpstr>q10Answ2</vt:lpstr>
      <vt:lpstr>q10Answ3</vt:lpstr>
      <vt:lpstr>q10AnswCH</vt:lpstr>
      <vt:lpstr>q11_1Answ1</vt:lpstr>
      <vt:lpstr>q11_1Answ2</vt:lpstr>
      <vt:lpstr>q11_1Answ3</vt:lpstr>
      <vt:lpstr>q11_1AnswCH</vt:lpstr>
      <vt:lpstr>q11Answ1</vt:lpstr>
      <vt:lpstr>q11Answ2</vt:lpstr>
      <vt:lpstr>q11Answ3</vt:lpstr>
      <vt:lpstr>q11AnswCH</vt:lpstr>
      <vt:lpstr>q12_1Answ1</vt:lpstr>
      <vt:lpstr>q12_1Answ10</vt:lpstr>
      <vt:lpstr>q12_1Answ11</vt:lpstr>
      <vt:lpstr>q12_1Answ2</vt:lpstr>
      <vt:lpstr>q12_1Answ3</vt:lpstr>
      <vt:lpstr>q12_1Answ4</vt:lpstr>
      <vt:lpstr>q12_1Answ5</vt:lpstr>
      <vt:lpstr>q12_1Answ6</vt:lpstr>
      <vt:lpstr>q12_1Answ7</vt:lpstr>
      <vt:lpstr>q12_1Answ8</vt:lpstr>
      <vt:lpstr>q12_1Answ9</vt:lpstr>
      <vt:lpstr>q12_1AnswCH</vt:lpstr>
      <vt:lpstr>q12Answ1</vt:lpstr>
      <vt:lpstr>q12Answ2</vt:lpstr>
      <vt:lpstr>q12Answ3</vt:lpstr>
      <vt:lpstr>q12AnswCH</vt:lpstr>
      <vt:lpstr>q13_1Answ1</vt:lpstr>
      <vt:lpstr>q13_2Answ1</vt:lpstr>
      <vt:lpstr>q13_3Answ1</vt:lpstr>
      <vt:lpstr>q13_4Answ1</vt:lpstr>
      <vt:lpstr>q13_5Answ1</vt:lpstr>
      <vt:lpstr>q13_6Answ1</vt:lpstr>
      <vt:lpstr>q13_7Answ1</vt:lpstr>
      <vt:lpstr>q13_8Answ1</vt:lpstr>
      <vt:lpstr>q13AnswCH</vt:lpstr>
      <vt:lpstr>q14Answ1</vt:lpstr>
      <vt:lpstr>q14Answ2</vt:lpstr>
      <vt:lpstr>q14Answ3</vt:lpstr>
      <vt:lpstr>q14Answ4</vt:lpstr>
      <vt:lpstr>q14AnswCH</vt:lpstr>
      <vt:lpstr>q15_1Answ1</vt:lpstr>
      <vt:lpstr>q15_1Answ2</vt:lpstr>
      <vt:lpstr>q15_1Answ3</vt:lpstr>
      <vt:lpstr>q15_1Answ4</vt:lpstr>
      <vt:lpstr>q15_1Answ5</vt:lpstr>
      <vt:lpstr>q15_1Answ6</vt:lpstr>
      <vt:lpstr>q15_1Answ7</vt:lpstr>
      <vt:lpstr>q15_1Answ8</vt:lpstr>
      <vt:lpstr>q15_1Answ9</vt:lpstr>
      <vt:lpstr>q15_1AnswCH</vt:lpstr>
      <vt:lpstr>q15Answ1</vt:lpstr>
      <vt:lpstr>q15Answ2</vt:lpstr>
      <vt:lpstr>q15Answ3</vt:lpstr>
      <vt:lpstr>q15Answ4</vt:lpstr>
      <vt:lpstr>q15Answ5</vt:lpstr>
      <vt:lpstr>q15Answ6</vt:lpstr>
      <vt:lpstr>q15Answ7</vt:lpstr>
      <vt:lpstr>q15Answ8</vt:lpstr>
      <vt:lpstr>q15Answ9</vt:lpstr>
      <vt:lpstr>q15AnswCH</vt:lpstr>
      <vt:lpstr>q1Answ1</vt:lpstr>
      <vt:lpstr>q1Answ2</vt:lpstr>
      <vt:lpstr>q1Answ3</vt:lpstr>
      <vt:lpstr>q1Answ4</vt:lpstr>
      <vt:lpstr>q1AnswCH</vt:lpstr>
      <vt:lpstr>q2Answ1</vt:lpstr>
      <vt:lpstr>q2Answ2</vt:lpstr>
      <vt:lpstr>q2Answ3</vt:lpstr>
      <vt:lpstr>q2AnswCH</vt:lpstr>
      <vt:lpstr>q3Answ1</vt:lpstr>
      <vt:lpstr>q3Answ2</vt:lpstr>
      <vt:lpstr>q3Answ3</vt:lpstr>
      <vt:lpstr>q3Answ4</vt:lpstr>
      <vt:lpstr>q3AnswCH</vt:lpstr>
      <vt:lpstr>q4Answ1</vt:lpstr>
      <vt:lpstr>q4Answ2</vt:lpstr>
      <vt:lpstr>q4Answ3</vt:lpstr>
      <vt:lpstr>q4Answ4</vt:lpstr>
      <vt:lpstr>q4AnswCH</vt:lpstr>
      <vt:lpstr>q5Answ1</vt:lpstr>
      <vt:lpstr>q5Answ2</vt:lpstr>
      <vt:lpstr>q5Answ3</vt:lpstr>
      <vt:lpstr>q5AnswCH</vt:lpstr>
      <vt:lpstr>q6Answ1</vt:lpstr>
      <vt:lpstr>q6Answ2</vt:lpstr>
      <vt:lpstr>q6Answ3</vt:lpstr>
      <vt:lpstr>q6AnswCH</vt:lpstr>
      <vt:lpstr>q7Answ1</vt:lpstr>
      <vt:lpstr>q7Answ2</vt:lpstr>
      <vt:lpstr>q7Answ3</vt:lpstr>
      <vt:lpstr>q7Answ4</vt:lpstr>
      <vt:lpstr>q7AnswCH</vt:lpstr>
      <vt:lpstr>q8Answ1</vt:lpstr>
      <vt:lpstr>q8Answ2</vt:lpstr>
      <vt:lpstr>q8Answ3</vt:lpstr>
      <vt:lpstr>q8AnswCH</vt:lpstr>
      <vt:lpstr>q9Answ1</vt:lpstr>
      <vt:lpstr>q9Answ2</vt:lpstr>
      <vt:lpstr>q9Answ3</vt:lpstr>
      <vt:lpstr>q9Answ4</vt:lpstr>
      <vt:lpstr>q9AnswCH</vt:lpstr>
      <vt:lpstr>QComment_Text</vt:lpstr>
      <vt:lpstr>qkAnsw1</vt:lpstr>
      <vt:lpstr>qkAnsw2</vt:lpstr>
      <vt:lpstr>qkAnsw3</vt:lpstr>
      <vt:lpstr>qkAnsw4</vt:lpstr>
      <vt:lpstr>qkAnswCH</vt:lpstr>
      <vt:lpstr>TypeAnk</vt:lpstr>
      <vt:lpstr>ВернутьДо</vt:lpstr>
      <vt:lpstr>КодПредприятия</vt:lpstr>
      <vt:lpstr>Торговля!Область_печати</vt:lpstr>
      <vt:lpstr>ОКВЭД2</vt:lpstr>
      <vt:lpstr>ОтчётныйПериод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Назарова Виктория Викторовна</cp:lastModifiedBy>
  <cp:lastPrinted>2024-08-06T12:36:17Z</cp:lastPrinted>
  <dcterms:created xsi:type="dcterms:W3CDTF">2021-01-13T13:09:50Z</dcterms:created>
  <dcterms:modified xsi:type="dcterms:W3CDTF">2024-08-06T12:36:51Z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0x0101001A3A61D82863D6409A6F514003F12278</vt:lpwstr>
  </property>
  <property fmtid="{D5CDD505-2E9C-101B-9397-08002B2CF9AE}" pid="3" name="_dlc_DocIdItemGuid">
    <vt:lpwstr>8e9961c0-6bad-4d9e-b4d8-9b3cf81ef194</vt:lpwstr>
  </property>
</Properties>
</file>