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<sst xmlns="http://schemas.openxmlformats.org/spreadsheetml/2006/main" count="462" uniqueCount="387">
  <si>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</si>
  <si>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</si>
  <si>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</si>
  <si>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</si>
  <si>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Исполнено за январь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</si>
  <si>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</si>
  <si>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</si>
  <si>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</si>
  <si>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</si>
  <si>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</si>
  <si>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</si>
  <si>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</si>
  <si>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</si>
  <si>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</si>
  <si>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</si>
  <si>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</si>
  <si>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</si>
  <si>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</si>
  <si>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</si>
  <si>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</si>
  <si>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</si>
  <si>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</si>
  <si>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</si>
  <si>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</si>
  <si>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</si>
  <si>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</si>
  <si>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</si>
  <si>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</si>
  <si>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</si>
  <si>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</si>
  <si>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</si>
  <si>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</si>
  <si>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</si>
  <si>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</si>
  <si>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</si>
  <si>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</si>
  <si>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</si>
  <si>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</si>
  <si>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</si>
  <si>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</si>
  <si>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</si>
  <si>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</si>
  <si>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</si>
  <si>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</si>
  <si>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</si>
  <si>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</si>
  <si>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</si>
  <si>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</si>
  <si>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</si>
  <si>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</si>
  <si>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</si>
  <si>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</si>
  <si>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</si>
  <si>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</si>
  <si>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</si>
  <si>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</si>
  <si>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</si>
  <si>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</si>
  <si>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</si>
  <si>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</si>
  <si>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</si>
  <si>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</si>
  <si>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</si>
  <si>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</si>
  <si>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</si>
  <si>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</si>
  <si>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</si>
  <si>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</si>
  <si>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</si>
  <si>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</si>
  <si>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</si>
  <si>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</si>
  <si>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</si>
  <si>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</si>
  <si>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</si>
  <si>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</si>
  <si>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</si>
  <si>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</si>
  <si>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</si>
  <si>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</si>
  <si>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</si>
  <si>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</si>
  <si>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</si>
  <si>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</si>
  <si>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</si>
  <si>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</si>
  <si>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</si>
  <si>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</si>
  <si>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</si>
  <si>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</si>
  <si>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</si>
  <si>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</si>
  <si>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</si>
  <si>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</si>
  <si>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</si>
  <si>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</si>
  <si>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</si>
  <si>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</si>
  <si>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</si>
  <si>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</si>
  <si>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</si>
  <si>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</si>
  <si>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</si>
  <si>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</si>
  <si>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</si>
  <si>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</si>
  <si>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</si>
  <si>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</si>
  <si>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</si>
  <si>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</si>
  <si>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</si>
  <si>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</si>
  <si>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</si>
  <si>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</si>
  <si>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</si>
  <si>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</si>
  <si>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</si>
  <si>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</si>
  <si>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</si>
  <si>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</si>
  <si>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</si>
  <si>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</si>
  <si>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</si>
  <si>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</si>
  <si>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</si>
  <si>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</si>
  <si>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</si>
  <si>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</si>
  <si>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</si>
  <si>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</si>
  <si>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</si>
  <si>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</si>
  <si>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</si>
  <si>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</si>
  <si>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</si>
  <si>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</si>
  <si>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</si>
  <si>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</si>
  <si>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</si>
  <si>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</si>
  <si>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</si>
  <si>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</si>
  <si>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</si>
  <si>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</si>
  <si>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</si>
  <si>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</si>
  <si>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</si>
  <si>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</si>
  <si>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</si>
  <si>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</si>
  <si>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</si>
  <si>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</si>
  <si>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</si>
  <si>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</si>
  <si>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</si>
  <si>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</si>
  <si>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</si>
  <si>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</si>
  <si>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</si>
  <si>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</si>
  <si>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</si>
  <si>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</si>
  <si>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</si>
  <si>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</si>
  <si>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</si>
  <si>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</si>
  <si>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</si>
  <si>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</si>
  <si>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</si>
  <si>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</si>
  <si>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</si>
  <si>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</si>
  <si>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</si>
  <si>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</si>
  <si>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</si>
  <si>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</si>
  <si>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</si>
  <si>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</si>
  <si>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</si>
  <si>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</si>
  <si>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</si>
  <si>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</si>
  <si>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</si>
  <si>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</si>
  <si>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</si>
  <si>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</si>
  <si>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</si>
  <si>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</si>
  <si>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</si>
  <si>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</si>
  <si>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</si>
  <si>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</si>
  <si>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</si>
  <si>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</si>
  <si>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</si>
  <si>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</si>
  <si>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</si>
  <si>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</si>
  <si>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</si>
  <si>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</si>
  <si>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</si>
  <si>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</si>
  <si>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</si>
  <si>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</si>
  <si>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</si>
  <si>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</si>
  <si>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</si>
  <si>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</si>
  <si>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</si>
  <si>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</si>
  <si>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</si>
  <si>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</si>
  <si>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</si>
  <si>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</si>
  <si>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</si>
  <si>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</si>
  <si>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</si>
  <si>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</si>
  <si>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</si>
  <si>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</si>
  <si>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</si>
  <si>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</si>
  <si>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</si>
  <si>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</si>
  <si>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</si>
  <si>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</si>
  <si>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</si>
  <si>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</si>
  <si>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</si>
  <si>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</si>
  <si>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</si>
  <si>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</si>
  <si>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</si>
  <si>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</si>
  <si>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</si>
  <si>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</si>
  <si>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</si>
  <si>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</si>
  <si>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</si>
  <si>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</si>
  <si>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</si>
  <si>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</si>
  <si>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</si>
  <si>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</si>
  <si>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</si>
  <si>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</si>
  <si>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</si>
  <si>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</si>
  <si>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</si>
  <si>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</si>
  <si>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</si>
  <si>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</si>
  <si>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</si>
  <si>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</si>
  <si>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</si>
  <si>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</si>
  <si>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</si>
  <si>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</si>
  <si>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</si>
  <si>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</si>
  <si>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</si>
  <si>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</si>
  <si>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</si>
  <si>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</si>
  <si>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</si>
  <si>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</si>
  <si>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</si>
  <si>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</si>
  <si>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</si>
  <si>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</si>
  <si>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</si>
  <si>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</si>
  <si>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</si>
  <si>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</si>
  <si>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</si>
  <si>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</si>
  <si>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</si>
  <si>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</si>
  <si>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</si>
  <si>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</si>
  <si>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</si>
  <si>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</si>
  <si>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</si>
  <si>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</si>
  <si>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</si>
  <si>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</si>
  <si>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</si>
  <si>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</si>
  <si>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</si>
  <si>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</si>
  <si>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</si>
  <si>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</si>
  <si>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</si>
  <si>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</si>
  <si>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</si>
  <si>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</si>
  <si>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</si>
  <si>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</si>
  <si>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</si>
  <si>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</si>
  <si>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</si>
  <si>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</si>
  <si>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</si>
  <si>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</si>
  <si>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</si>
  <si>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</si>
  <si>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</si>
  <si>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</si>
  <si>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</si>
  <si>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</si>
  <si>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</si>
  <si>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</si>
  <si>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</si>
  <si>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</si>
  <si>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</si>
  <si>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</si>
  <si>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</si>
  <si>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</si>
  <si>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</si>
  <si>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</si>
  <si>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</si>
  <si>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</si>
  <si>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</si>
  <si>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</si>
  <si>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</si>
  <si>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</si>
  <si>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</si>
  <si>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</si>
  <si>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</si>
  <si>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</si>
  <si>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</si>
  <si>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</si>
  <si>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</si>
  <si>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</si>
  <si>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</si>
  <si>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</si>
  <si>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</si>
  <si>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</si>
  <si>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</si>
  <si>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</si>
  <si>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</si>
  <si>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</si>
  <si>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</si>
  <si>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</si>
  <si>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</si>
  <si>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</si>
  <si>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</si>
  <si>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</si>
  <si>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</si>
  <si>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</si>
  <si>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</si>
  <si>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</si>
  <si>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</si>
  <si>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</si>
  <si>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</si>
  <si>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</si>
  <si>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</si>
  <si>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</si>
  <si>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</si>
  <si>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</si>
  <si>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</si>
  <si>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</si>
  <si>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</si>
  <si>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</si>
  <si>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</si>
  <si>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ПРОЧИЕ НЕНАЛОГОВЫЕ ДОХОДЫ</t>
  </si>
  <si>
    <t>019 1 16 01083 01 0000 140</t>
  </si>
  <si>
    <t>Административные штрафы, установленные Главой 8</t>
  </si>
  <si>
    <t>908 2 02 29999 04 0000 150</t>
  </si>
  <si>
    <t>Исполнение бюджета Пышминского городского округа по доходам за январь 2022 года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</si>
  <si>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</si>
  <si>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</si>
  <si>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</si>
  <si>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</si>
  <si>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</si>
  <si>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906 2 02 25576 04 0000 150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</si>
  <si>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</si>
  <si>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</si>
  <si>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</si>
  <si>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</si>
  <si>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</si>
  <si>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</si>
  <si>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Прочие субсидии бюджетам городских округов 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</si>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</sst>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5">
    <font>
      <sz val="10"/>
      <name val="Arial Cyr"/>
      <family val="0"/>
    </font>
    <font>
      <sz val="8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1" fontId="35" fillId="0" borderId="1">
      <alignment horizontal="left" vertical="top" shrinkToFit="1"/>
      <protection/>
    </xf>
    <xf numFmtId="1" fontId="35" fillId="0" borderId="2">
      <alignment horizontal="left" vertical="top" shrinkToFi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horizontal="left" wrapText="1"/>
      <protection/>
    </xf>
    <xf numFmtId="0" fontId="34" fillId="0" borderId="3">
      <alignment horizontal="center" vertical="center" wrapText="1"/>
      <protection/>
    </xf>
    <xf numFmtId="10" fontId="34" fillId="0" borderId="1">
      <alignment horizontal="center" vertical="top" shrinkToFit="1"/>
      <protection/>
    </xf>
    <xf numFmtId="10" fontId="35" fillId="21" borderId="1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20" borderId="0">
      <alignment horizontal="left"/>
      <protection/>
    </xf>
    <xf numFmtId="0" fontId="34" fillId="0" borderId="1">
      <alignment horizontal="left" vertical="top" wrapText="1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center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4" applyNumberFormat="0" applyAlignment="0" applyProtection="0"/>
    <xf numFmtId="0" fontId="38" fillId="30" borderId="5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1" fontId="3" fillId="0" borderId="0" xfId="92" applyFont="1" applyAlignment="1">
      <alignment/>
    </xf>
    <xf numFmtId="171" fontId="2" fillId="0" borderId="0" xfId="92" applyFont="1" applyAlignment="1">
      <alignment/>
    </xf>
    <xf numFmtId="171" fontId="5" fillId="0" borderId="0" xfId="92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2" t="s">
        <v>369</v>
      </c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18" t="s">
        <v>2</v>
      </c>
      <c r="D6" s="18"/>
      <c r="E6" s="18"/>
      <c r="F6" s="18"/>
      <c r="G6" s="18"/>
      <c r="H6" s="18"/>
      <c r="I6" s="5" t="s">
        <v>3</v>
      </c>
      <c r="J6" s="16" t="s">
        <v>4</v>
      </c>
      <c r="K6" s="16" t="s">
        <v>5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6</v>
      </c>
      <c r="C9" s="2" t="s">
        <v>7</v>
      </c>
      <c r="D9" s="2"/>
      <c r="E9" s="2"/>
      <c r="F9" s="2"/>
      <c r="G9" s="2"/>
      <c r="H9" s="2"/>
      <c r="I9" s="7">
        <f>SUM(I13+I42+I69+I87+I103+I112+I150+I168+I188+I161+I322)</f>
        <v>431372767.77</v>
      </c>
      <c r="J9" s="7">
        <f>SUM(J13+J42+J69+J87+J103+J112+J150+J168+J188+J161+J322)</f>
        <v>14644229.38</v>
      </c>
      <c r="K9" s="7">
        <f>J9/I9*100</f>
        <v>3.394796907487687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5">
      <c r="A11" s="1">
        <v>2</v>
      </c>
      <c r="B11" s="2" t="s">
        <v>8</v>
      </c>
      <c r="C11" s="2" t="s">
        <v>9</v>
      </c>
      <c r="D11" s="2"/>
      <c r="E11" s="2"/>
      <c r="F11" s="2"/>
      <c r="G11" s="2"/>
      <c r="H11" s="2"/>
      <c r="I11" s="7">
        <f>I13</f>
        <v>345584767.77</v>
      </c>
      <c r="J11" s="7">
        <f>J13</f>
        <v>8883942.120000001</v>
      </c>
      <c r="K11" s="7">
        <f>J11/I11*100</f>
        <v>2.5706984070295045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5">
      <c r="A13" s="1">
        <v>3</v>
      </c>
      <c r="B13" s="4" t="s">
        <v>10</v>
      </c>
      <c r="C13" s="4" t="s">
        <v>11</v>
      </c>
      <c r="D13" s="4"/>
      <c r="E13" s="4"/>
      <c r="F13" s="4"/>
      <c r="G13" s="4"/>
      <c r="H13" s="1"/>
      <c r="I13" s="7">
        <f>I19+I28+I32+I39</f>
        <v>345584767.77</v>
      </c>
      <c r="J13" s="7">
        <f>J19+J28+J32+J39</f>
        <v>8883942.120000001</v>
      </c>
      <c r="K13" s="7">
        <f>J13/I13*100</f>
        <v>2.5706984070295045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5">
      <c r="A15" s="1">
        <v>4</v>
      </c>
      <c r="B15" s="1" t="s">
        <v>12</v>
      </c>
      <c r="C15" s="1" t="s">
        <v>13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14</v>
      </c>
      <c r="D16" s="1"/>
      <c r="E16" s="1"/>
      <c r="F16" s="1"/>
      <c r="G16" s="1"/>
      <c r="H16" s="1"/>
      <c r="I16" s="1"/>
      <c r="J16" s="8"/>
      <c r="K16" s="1"/>
    </row>
    <row r="17" spans="1:11" ht="15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8"/>
      <c r="K17" s="1"/>
    </row>
    <row r="18" spans="1:11" ht="15">
      <c r="A18" s="1"/>
      <c r="B18" s="1"/>
      <c r="C18" s="1" t="s">
        <v>16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17</v>
      </c>
      <c r="D19" s="1"/>
      <c r="E19" s="1"/>
      <c r="F19" s="1"/>
      <c r="G19" s="1"/>
      <c r="H19" s="1"/>
      <c r="I19" s="8">
        <v>343719767.77</v>
      </c>
      <c r="J19" s="8">
        <v>8789157.3</v>
      </c>
      <c r="K19" s="8">
        <f>J19/I19*100</f>
        <v>2.557070650030598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8"/>
      <c r="K20" s="1"/>
    </row>
    <row r="21" spans="1:11" ht="15">
      <c r="A21" s="1">
        <v>5</v>
      </c>
      <c r="B21" s="1" t="s">
        <v>18</v>
      </c>
      <c r="C21" s="1" t="s">
        <v>13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19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20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21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22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1" t="s">
        <v>23</v>
      </c>
      <c r="D26" s="1"/>
      <c r="E26" s="1"/>
      <c r="F26" s="1"/>
      <c r="G26" s="1"/>
      <c r="H26" s="1"/>
      <c r="I26" s="1"/>
      <c r="J26" s="8"/>
      <c r="K26" s="1"/>
    </row>
    <row r="27" spans="1:11" ht="1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25</v>
      </c>
      <c r="D28" s="1"/>
      <c r="E28" s="1"/>
      <c r="F28" s="1"/>
      <c r="G28" s="1"/>
      <c r="H28" s="1"/>
      <c r="I28" s="8">
        <v>209000</v>
      </c>
      <c r="J28" s="8">
        <v>-8</v>
      </c>
      <c r="K28" s="8">
        <f>J28/I28*100</f>
        <v>-0.0038277511961722485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8"/>
      <c r="K29" s="1"/>
    </row>
    <row r="30" spans="1:11" ht="15">
      <c r="A30" s="1">
        <v>6</v>
      </c>
      <c r="B30" s="1" t="s">
        <v>26</v>
      </c>
      <c r="C30" s="1" t="s">
        <v>13</v>
      </c>
      <c r="D30" s="1"/>
      <c r="E30" s="1"/>
      <c r="F30" s="1"/>
      <c r="G30" s="1"/>
      <c r="H30" s="1"/>
      <c r="I30" s="1"/>
      <c r="J30" s="8"/>
      <c r="K30" s="1"/>
    </row>
    <row r="31" spans="1:11" ht="15">
      <c r="A31" s="1"/>
      <c r="B31" s="1"/>
      <c r="C31" s="1" t="s">
        <v>27</v>
      </c>
      <c r="D31" s="1"/>
      <c r="E31" s="1"/>
      <c r="F31" s="1"/>
      <c r="G31" s="1"/>
      <c r="H31" s="1"/>
      <c r="I31" s="1"/>
      <c r="J31" s="8"/>
      <c r="K31" s="1"/>
    </row>
    <row r="32" spans="1:11" ht="15">
      <c r="A32" s="1"/>
      <c r="B32" s="1"/>
      <c r="C32" s="1" t="s">
        <v>28</v>
      </c>
      <c r="D32" s="1"/>
      <c r="E32" s="1"/>
      <c r="F32" s="1"/>
      <c r="G32" s="1"/>
      <c r="H32" s="1"/>
      <c r="I32" s="8">
        <v>1150000</v>
      </c>
      <c r="J32" s="8">
        <v>23987.82</v>
      </c>
      <c r="K32" s="8">
        <f>J32/I32*100</f>
        <v>2.0858973913043477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8"/>
      <c r="J33" s="8"/>
      <c r="K33" s="1"/>
    </row>
    <row r="34" spans="1:11" ht="15">
      <c r="A34" s="1">
        <v>7</v>
      </c>
      <c r="B34" s="1" t="s">
        <v>29</v>
      </c>
      <c r="C34" s="1" t="s">
        <v>30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31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32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33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1" t="s">
        <v>34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1" t="s">
        <v>35</v>
      </c>
      <c r="D39" s="1"/>
      <c r="E39" s="1"/>
      <c r="F39" s="1"/>
      <c r="G39" s="1"/>
      <c r="H39" s="1"/>
      <c r="I39" s="8">
        <v>506000</v>
      </c>
      <c r="J39" s="8">
        <v>70805</v>
      </c>
      <c r="K39" s="8">
        <f>J39/I39*100</f>
        <v>13.99308300395257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8</v>
      </c>
      <c r="B41" s="4" t="s">
        <v>36</v>
      </c>
      <c r="C41" s="4" t="s">
        <v>37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4" t="s">
        <v>38</v>
      </c>
      <c r="D42" s="1"/>
      <c r="E42" s="1"/>
      <c r="F42" s="1"/>
      <c r="G42" s="1"/>
      <c r="H42" s="1"/>
      <c r="I42" s="7">
        <f>I48+I55+I61+I67</f>
        <v>39346500</v>
      </c>
      <c r="J42" s="7">
        <f>J48+J55+J61+J67</f>
        <v>3685350.92</v>
      </c>
      <c r="K42" s="7">
        <f>J42/I42*100</f>
        <v>9.366400874283608</v>
      </c>
    </row>
    <row r="43" spans="1:11" ht="15">
      <c r="A43" s="1"/>
      <c r="B43" s="1"/>
      <c r="C43" s="1"/>
      <c r="D43" s="1"/>
      <c r="E43" s="1"/>
      <c r="F43" s="1"/>
      <c r="G43" s="1"/>
      <c r="H43" s="1"/>
      <c r="I43" s="8"/>
      <c r="J43" s="8"/>
      <c r="K43" s="1"/>
    </row>
    <row r="44" spans="1:11" ht="15">
      <c r="A44" s="1">
        <v>9</v>
      </c>
      <c r="B44" s="1" t="s">
        <v>175</v>
      </c>
      <c r="C44" s="1" t="s">
        <v>39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40</v>
      </c>
      <c r="D45" s="1"/>
      <c r="E45" s="1"/>
      <c r="F45" s="1"/>
      <c r="G45" s="1"/>
      <c r="H45" s="1"/>
      <c r="I45" s="8"/>
      <c r="J45" s="8"/>
      <c r="K45" s="1"/>
    </row>
    <row r="46" spans="1:11" ht="15">
      <c r="A46" s="1"/>
      <c r="B46" s="1"/>
      <c r="C46" s="1" t="s">
        <v>41</v>
      </c>
      <c r="D46" s="1"/>
      <c r="E46" s="1"/>
      <c r="F46" s="1"/>
      <c r="G46" s="1"/>
      <c r="H46" s="1"/>
      <c r="I46" s="8"/>
      <c r="J46" s="8"/>
      <c r="K46" s="1"/>
    </row>
    <row r="47" spans="1:11" ht="15">
      <c r="A47" s="1"/>
      <c r="B47" s="1"/>
      <c r="C47" s="1" t="s">
        <v>42</v>
      </c>
      <c r="D47" s="1"/>
      <c r="E47" s="1"/>
      <c r="F47" s="1"/>
      <c r="G47" s="1"/>
      <c r="H47" s="1"/>
      <c r="I47" s="8"/>
      <c r="J47" s="8"/>
      <c r="K47" s="1"/>
    </row>
    <row r="48" spans="1:11" ht="15">
      <c r="A48" s="1"/>
      <c r="B48" s="1"/>
      <c r="C48" s="1" t="s">
        <v>43</v>
      </c>
      <c r="D48" s="1"/>
      <c r="E48" s="1"/>
      <c r="F48" s="1"/>
      <c r="G48" s="1"/>
      <c r="H48" s="1"/>
      <c r="I48" s="8">
        <v>17789800</v>
      </c>
      <c r="J48" s="8">
        <v>1693235.47</v>
      </c>
      <c r="K48" s="8">
        <f>J48/I48*100</f>
        <v>9.51801296248412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8"/>
      <c r="J49" s="8"/>
      <c r="K49" s="8"/>
    </row>
    <row r="50" spans="1:11" ht="15">
      <c r="A50" s="1">
        <v>10</v>
      </c>
      <c r="B50" s="1" t="s">
        <v>176</v>
      </c>
      <c r="C50" s="1" t="s">
        <v>44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45</v>
      </c>
      <c r="D51" s="1"/>
      <c r="E51" s="1"/>
      <c r="F51" s="1"/>
      <c r="G51" s="1"/>
      <c r="H51" s="1"/>
      <c r="I51" s="8"/>
      <c r="J51" s="8"/>
      <c r="K51" s="8"/>
    </row>
    <row r="52" spans="1:11" ht="15">
      <c r="A52" s="1"/>
      <c r="B52" s="1"/>
      <c r="C52" s="1" t="s">
        <v>46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285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1" t="s">
        <v>42</v>
      </c>
      <c r="D54" s="1"/>
      <c r="E54" s="1"/>
      <c r="F54" s="1"/>
      <c r="G54" s="1"/>
      <c r="H54" s="1"/>
      <c r="I54" s="8"/>
      <c r="J54" s="8"/>
      <c r="K54" s="1"/>
    </row>
    <row r="55" spans="1:11" ht="15">
      <c r="A55" s="1"/>
      <c r="B55" s="1"/>
      <c r="C55" s="1" t="s">
        <v>43</v>
      </c>
      <c r="D55" s="1"/>
      <c r="E55" s="1"/>
      <c r="F55" s="1"/>
      <c r="G55" s="1"/>
      <c r="H55" s="1"/>
      <c r="I55" s="8">
        <v>98500</v>
      </c>
      <c r="J55" s="8">
        <v>9964.61</v>
      </c>
      <c r="K55" s="8">
        <f>J55/I55*100</f>
        <v>10.11635532994924</v>
      </c>
    </row>
    <row r="56" spans="1:11" ht="1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5">
      <c r="A57" s="1">
        <v>11</v>
      </c>
      <c r="B57" s="1" t="s">
        <v>177</v>
      </c>
      <c r="C57" s="1" t="s">
        <v>47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40</v>
      </c>
      <c r="D58" s="1"/>
      <c r="E58" s="1"/>
      <c r="F58" s="1"/>
      <c r="G58" s="1"/>
      <c r="H58" s="1"/>
      <c r="I58" s="8"/>
      <c r="J58" s="8"/>
      <c r="K58" s="8"/>
    </row>
    <row r="59" spans="1:11" ht="15">
      <c r="A59" s="1"/>
      <c r="B59" s="1"/>
      <c r="C59" s="1" t="s">
        <v>287</v>
      </c>
      <c r="D59" s="1"/>
      <c r="E59" s="1"/>
      <c r="F59" s="1"/>
      <c r="G59" s="1"/>
      <c r="H59" s="1"/>
      <c r="I59" s="8"/>
      <c r="J59" s="8"/>
      <c r="K59" s="8"/>
    </row>
    <row r="60" spans="1:11" ht="15">
      <c r="A60" s="1"/>
      <c r="B60" s="1"/>
      <c r="C60" s="1" t="s">
        <v>286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201</v>
      </c>
      <c r="D61" s="1"/>
      <c r="E61" s="1"/>
      <c r="F61" s="1"/>
      <c r="G61" s="1"/>
      <c r="H61" s="1"/>
      <c r="I61" s="8">
        <v>23689000</v>
      </c>
      <c r="J61" s="8">
        <v>2094958.94</v>
      </c>
      <c r="K61" s="8">
        <f>J61/I61*100</f>
        <v>8.843593819916416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8"/>
      <c r="J62" s="8"/>
      <c r="K62" s="8"/>
    </row>
    <row r="63" spans="1:11" ht="15">
      <c r="A63" s="1">
        <v>12</v>
      </c>
      <c r="B63" s="1" t="s">
        <v>178</v>
      </c>
      <c r="C63" s="1" t="s">
        <v>48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40</v>
      </c>
      <c r="D64" s="1"/>
      <c r="E64" s="1"/>
      <c r="F64" s="1"/>
      <c r="G64" s="1"/>
      <c r="H64" s="1"/>
      <c r="I64" s="8"/>
      <c r="J64" s="8"/>
      <c r="K64" s="8"/>
    </row>
    <row r="65" spans="1:11" ht="15">
      <c r="A65" s="1"/>
      <c r="B65" s="1"/>
      <c r="C65" s="1" t="s">
        <v>287</v>
      </c>
      <c r="D65" s="1"/>
      <c r="E65" s="1"/>
      <c r="F65" s="1"/>
      <c r="G65" s="1"/>
      <c r="H65" s="1"/>
      <c r="I65" s="8"/>
      <c r="J65" s="8"/>
      <c r="K65" s="8"/>
    </row>
    <row r="66" spans="1:11" ht="15">
      <c r="A66" s="1"/>
      <c r="B66" s="1"/>
      <c r="C66" s="1" t="s">
        <v>286</v>
      </c>
      <c r="D66" s="1"/>
      <c r="E66" s="1"/>
      <c r="F66" s="1"/>
      <c r="G66" s="1"/>
      <c r="H66" s="1"/>
      <c r="I66" s="8"/>
      <c r="J66" s="8"/>
      <c r="K66" s="8"/>
    </row>
    <row r="67" spans="1:11" ht="15">
      <c r="A67" s="1"/>
      <c r="B67" s="1"/>
      <c r="C67" s="1" t="s">
        <v>201</v>
      </c>
      <c r="D67" s="1"/>
      <c r="E67" s="1"/>
      <c r="F67" s="1"/>
      <c r="G67" s="1"/>
      <c r="H67" s="1"/>
      <c r="I67" s="8">
        <v>-2230800</v>
      </c>
      <c r="J67" s="8">
        <v>-112808.1</v>
      </c>
      <c r="K67" s="8">
        <f>J67/I67*100</f>
        <v>5.056845077998924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8"/>
      <c r="J68" s="8"/>
      <c r="K68" s="1"/>
    </row>
    <row r="69" spans="1:11" ht="15">
      <c r="A69" s="1">
        <v>13</v>
      </c>
      <c r="B69" s="4" t="s">
        <v>49</v>
      </c>
      <c r="C69" s="4" t="s">
        <v>50</v>
      </c>
      <c r="D69" s="4"/>
      <c r="E69" s="4"/>
      <c r="F69" s="4"/>
      <c r="G69" s="4"/>
      <c r="H69" s="2"/>
      <c r="I69" s="7">
        <f>I79+I81+I85+I72+I76</f>
        <v>21041500</v>
      </c>
      <c r="J69" s="7">
        <f>J72+J76+J79+J85</f>
        <v>385913.05000000005</v>
      </c>
      <c r="K69" s="7">
        <f>J69/I69*100</f>
        <v>1.834056745003921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14</v>
      </c>
      <c r="B71" s="1" t="s">
        <v>51</v>
      </c>
      <c r="C71" s="1" t="s">
        <v>52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53</v>
      </c>
      <c r="D72" s="4"/>
      <c r="E72" s="4"/>
      <c r="F72" s="4"/>
      <c r="G72" s="4"/>
      <c r="H72" s="2"/>
      <c r="I72" s="8">
        <v>5835500</v>
      </c>
      <c r="J72" s="8">
        <v>177558.42</v>
      </c>
      <c r="K72" s="8">
        <f>J72/I72*100</f>
        <v>3.0427284722817243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5">
        <v>15</v>
      </c>
      <c r="B74" s="1" t="s">
        <v>54</v>
      </c>
      <c r="C74" s="1" t="s">
        <v>52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55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56</v>
      </c>
      <c r="D76" s="1"/>
      <c r="E76" s="1"/>
      <c r="F76" s="1"/>
      <c r="G76" s="1"/>
      <c r="H76" s="2"/>
      <c r="I76" s="8">
        <v>13145000</v>
      </c>
      <c r="J76" s="8">
        <v>103947.63</v>
      </c>
      <c r="K76" s="8">
        <f>J76/I76*100</f>
        <v>0.7907769494104223</v>
      </c>
    </row>
    <row r="77" spans="1:11" ht="15">
      <c r="A77" s="2"/>
      <c r="B77" s="1"/>
      <c r="C77" s="1"/>
      <c r="D77" s="1"/>
      <c r="E77" s="1"/>
      <c r="F77" s="1"/>
      <c r="G77" s="1"/>
      <c r="H77" s="2"/>
      <c r="I77" s="8"/>
      <c r="J77" s="8"/>
      <c r="K77" s="8"/>
    </row>
    <row r="78" spans="1:11" ht="15">
      <c r="A78" s="1">
        <v>16</v>
      </c>
      <c r="B78" s="1" t="s">
        <v>57</v>
      </c>
      <c r="C78" s="1" t="s">
        <v>58</v>
      </c>
      <c r="D78" s="1"/>
      <c r="E78" s="1"/>
      <c r="F78" s="1"/>
      <c r="G78" s="1"/>
      <c r="H78" s="1"/>
      <c r="I78" s="8"/>
      <c r="J78" s="8"/>
      <c r="K78" s="1"/>
    </row>
    <row r="79" spans="1:11" ht="15">
      <c r="A79" s="1"/>
      <c r="B79" s="1"/>
      <c r="C79" s="1" t="s">
        <v>59</v>
      </c>
      <c r="D79" s="1"/>
      <c r="E79" s="1"/>
      <c r="F79" s="1"/>
      <c r="G79" s="1"/>
      <c r="H79" s="1"/>
      <c r="I79" s="8"/>
      <c r="J79" s="8">
        <v>-13238.85</v>
      </c>
      <c r="K79" s="8"/>
    </row>
    <row r="80" spans="1:11" ht="15">
      <c r="A80" s="1"/>
      <c r="B80" s="1"/>
      <c r="C80" s="1"/>
      <c r="D80" s="1"/>
      <c r="E80" s="1"/>
      <c r="F80" s="1"/>
      <c r="G80" s="1"/>
      <c r="H80" s="1"/>
      <c r="I80" s="8"/>
      <c r="J80" s="8"/>
      <c r="K80" s="1"/>
    </row>
    <row r="81" spans="1:11" ht="15">
      <c r="A81" s="1">
        <v>17</v>
      </c>
      <c r="B81" s="1" t="s">
        <v>60</v>
      </c>
      <c r="C81" s="1" t="s">
        <v>61</v>
      </c>
      <c r="D81" s="1"/>
      <c r="E81" s="1"/>
      <c r="F81" s="1"/>
      <c r="G81" s="1"/>
      <c r="H81" s="1"/>
      <c r="I81" s="8">
        <v>160000</v>
      </c>
      <c r="J81" s="8">
        <v>0</v>
      </c>
      <c r="K81" s="8">
        <f>J81/I81*100</f>
        <v>0</v>
      </c>
    </row>
    <row r="82" spans="1:11" ht="15">
      <c r="A82" s="1"/>
      <c r="B82" s="1"/>
      <c r="C82" s="1"/>
      <c r="D82" s="1"/>
      <c r="E82" s="1"/>
      <c r="F82" s="1"/>
      <c r="G82" s="1"/>
      <c r="H82" s="1"/>
      <c r="I82" s="8"/>
      <c r="J82" s="8"/>
      <c r="K82" s="1"/>
    </row>
    <row r="83" spans="1:11" ht="15">
      <c r="A83" s="1">
        <v>18</v>
      </c>
      <c r="B83" s="1" t="s">
        <v>62</v>
      </c>
      <c r="C83" s="1" t="s">
        <v>63</v>
      </c>
      <c r="D83" s="1"/>
      <c r="E83" s="1"/>
      <c r="F83" s="1"/>
      <c r="G83" s="1"/>
      <c r="H83" s="1"/>
      <c r="I83" s="8"/>
      <c r="J83" s="8"/>
      <c r="K83" s="1"/>
    </row>
    <row r="84" spans="1:11" ht="15">
      <c r="A84" s="1"/>
      <c r="B84" s="1"/>
      <c r="C84" s="1" t="s">
        <v>64</v>
      </c>
      <c r="D84" s="1"/>
      <c r="E84" s="1"/>
      <c r="F84" s="1"/>
      <c r="G84" s="1"/>
      <c r="H84" s="1"/>
      <c r="I84" s="8"/>
      <c r="J84" s="8"/>
      <c r="K84" s="1"/>
    </row>
    <row r="85" spans="1:11" ht="15">
      <c r="A85" s="1"/>
      <c r="B85" s="1"/>
      <c r="C85" s="1" t="s">
        <v>65</v>
      </c>
      <c r="D85" s="1"/>
      <c r="E85" s="1"/>
      <c r="F85" s="1"/>
      <c r="G85" s="1"/>
      <c r="H85" s="1"/>
      <c r="I85" s="8">
        <v>1901000</v>
      </c>
      <c r="J85" s="8">
        <v>117645.85</v>
      </c>
      <c r="K85" s="8">
        <f>J85/I85*100</f>
        <v>6.1886296685954765</v>
      </c>
    </row>
    <row r="86" spans="1:11" ht="15">
      <c r="A86" s="1"/>
      <c r="B86" s="1"/>
      <c r="C86" s="1"/>
      <c r="D86" s="1"/>
      <c r="E86" s="1"/>
      <c r="F86" s="1"/>
      <c r="G86" s="1"/>
      <c r="H86" s="1"/>
      <c r="I86" s="8"/>
      <c r="J86" s="8"/>
      <c r="K86" s="1"/>
    </row>
    <row r="87" spans="1:11" ht="15">
      <c r="A87" s="1">
        <v>19</v>
      </c>
      <c r="B87" s="4" t="s">
        <v>66</v>
      </c>
      <c r="C87" s="4" t="s">
        <v>67</v>
      </c>
      <c r="D87" s="4"/>
      <c r="E87" s="4"/>
      <c r="F87" s="2"/>
      <c r="G87" s="2"/>
      <c r="H87" s="2"/>
      <c r="I87" s="7">
        <f>SUM(I91+I93)</f>
        <v>11606000</v>
      </c>
      <c r="J87" s="7">
        <f>SUM(J91+J93)</f>
        <v>665207.6100000001</v>
      </c>
      <c r="K87" s="7">
        <f>J87/I87*100</f>
        <v>5.731583749784595</v>
      </c>
    </row>
    <row r="88" spans="1:11" ht="15">
      <c r="A88" s="1"/>
      <c r="B88" s="1"/>
      <c r="C88" s="1"/>
      <c r="D88" s="1"/>
      <c r="E88" s="1"/>
      <c r="F88" s="1"/>
      <c r="G88" s="1"/>
      <c r="H88" s="1"/>
      <c r="I88" s="8"/>
      <c r="J88" s="8"/>
      <c r="K88" s="1"/>
    </row>
    <row r="89" spans="1:11" ht="15">
      <c r="A89" s="1">
        <v>20</v>
      </c>
      <c r="B89" s="1" t="s">
        <v>68</v>
      </c>
      <c r="C89" s="1" t="s">
        <v>69</v>
      </c>
      <c r="D89" s="1"/>
      <c r="E89" s="1"/>
      <c r="F89" s="1"/>
      <c r="G89" s="1"/>
      <c r="H89" s="1"/>
      <c r="I89" s="8"/>
      <c r="J89" s="8"/>
      <c r="K89" s="1"/>
    </row>
    <row r="90" spans="1:11" ht="15">
      <c r="A90" s="1"/>
      <c r="B90" s="1"/>
      <c r="C90" s="1" t="s">
        <v>70</v>
      </c>
      <c r="D90" s="1"/>
      <c r="E90" s="1"/>
      <c r="F90" s="1"/>
      <c r="G90" s="1"/>
      <c r="H90" s="1"/>
      <c r="I90" s="8"/>
      <c r="J90" s="8"/>
      <c r="K90" s="1"/>
    </row>
    <row r="91" spans="1:11" ht="15">
      <c r="A91" s="1"/>
      <c r="B91" s="1"/>
      <c r="C91" s="1" t="s">
        <v>71</v>
      </c>
      <c r="D91" s="1"/>
      <c r="E91" s="1"/>
      <c r="F91" s="1"/>
      <c r="G91" s="1"/>
      <c r="H91" s="1"/>
      <c r="I91" s="8">
        <v>2590000</v>
      </c>
      <c r="J91" s="8">
        <v>99024.82</v>
      </c>
      <c r="K91" s="8">
        <f>J91/I91*100</f>
        <v>3.823352123552124</v>
      </c>
    </row>
    <row r="92" spans="1:11" ht="15">
      <c r="A92" s="1"/>
      <c r="B92" s="1"/>
      <c r="C92" s="1"/>
      <c r="D92" s="1"/>
      <c r="E92" s="1"/>
      <c r="F92" s="1"/>
      <c r="G92" s="1"/>
      <c r="H92" s="1"/>
      <c r="I92" s="8"/>
      <c r="J92" s="8"/>
      <c r="K92" s="1"/>
    </row>
    <row r="93" spans="1:11" ht="15">
      <c r="A93" s="1">
        <v>21</v>
      </c>
      <c r="B93" s="1" t="s">
        <v>72</v>
      </c>
      <c r="C93" s="1" t="s">
        <v>73</v>
      </c>
      <c r="D93" s="1"/>
      <c r="E93" s="1"/>
      <c r="F93" s="1"/>
      <c r="G93" s="1"/>
      <c r="H93" s="1"/>
      <c r="I93" s="9">
        <f>SUM(I97+I101)</f>
        <v>9016000</v>
      </c>
      <c r="J93" s="9">
        <f>SUM(J97+J101)</f>
        <v>566182.79</v>
      </c>
      <c r="K93" s="9">
        <f>J93/I93*100</f>
        <v>6.2797558784383325</v>
      </c>
    </row>
    <row r="94" spans="1:11" ht="15">
      <c r="A94" s="1"/>
      <c r="B94" s="1"/>
      <c r="C94" s="1"/>
      <c r="D94" s="1"/>
      <c r="E94" s="1"/>
      <c r="F94" s="1"/>
      <c r="G94" s="1"/>
      <c r="H94" s="1"/>
      <c r="I94" s="8"/>
      <c r="J94" s="8"/>
      <c r="K94" s="1"/>
    </row>
    <row r="95" spans="1:11" ht="15">
      <c r="A95" s="1">
        <v>22</v>
      </c>
      <c r="B95" s="1" t="s">
        <v>74</v>
      </c>
      <c r="C95" s="1" t="s">
        <v>75</v>
      </c>
      <c r="D95" s="1"/>
      <c r="E95" s="1"/>
      <c r="F95" s="1"/>
      <c r="G95" s="1"/>
      <c r="H95" s="1"/>
      <c r="I95" s="8"/>
      <c r="J95" s="8"/>
      <c r="K95" s="1"/>
    </row>
    <row r="96" spans="1:11" ht="15">
      <c r="A96" s="1"/>
      <c r="B96" s="1"/>
      <c r="C96" s="1" t="s">
        <v>76</v>
      </c>
      <c r="D96" s="1"/>
      <c r="E96" s="1"/>
      <c r="F96" s="1"/>
      <c r="G96" s="1"/>
      <c r="H96" s="1"/>
      <c r="I96" s="8"/>
      <c r="J96" s="8"/>
      <c r="K96" s="1"/>
    </row>
    <row r="97" spans="1:11" ht="15">
      <c r="A97" s="1"/>
      <c r="B97" s="1"/>
      <c r="C97" s="1" t="s">
        <v>77</v>
      </c>
      <c r="D97" s="1"/>
      <c r="E97" s="1"/>
      <c r="F97" s="1"/>
      <c r="G97" s="1"/>
      <c r="H97" s="1"/>
      <c r="I97" s="8">
        <v>6301000</v>
      </c>
      <c r="J97" s="8">
        <v>509133.65</v>
      </c>
      <c r="K97" s="8">
        <f>J97/I97*100</f>
        <v>8.080203935883192</v>
      </c>
    </row>
    <row r="98" spans="1:11" ht="15">
      <c r="A98" s="1"/>
      <c r="B98" s="1"/>
      <c r="C98" s="1"/>
      <c r="D98" s="1"/>
      <c r="E98" s="1"/>
      <c r="F98" s="1"/>
      <c r="G98" s="1"/>
      <c r="H98" s="1"/>
      <c r="I98" s="8"/>
      <c r="J98" s="8"/>
      <c r="K98" s="1"/>
    </row>
    <row r="99" spans="1:11" ht="15">
      <c r="A99" s="1">
        <v>23</v>
      </c>
      <c r="B99" s="1" t="s">
        <v>78</v>
      </c>
      <c r="C99" s="1" t="s">
        <v>79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76</v>
      </c>
      <c r="D100" s="1"/>
      <c r="E100" s="1"/>
      <c r="F100" s="1"/>
      <c r="G100" s="1"/>
      <c r="H100" s="1"/>
      <c r="I100" s="8"/>
      <c r="J100" s="8"/>
      <c r="K100" s="1"/>
    </row>
    <row r="101" spans="1:11" ht="15">
      <c r="A101" s="1"/>
      <c r="B101" s="1"/>
      <c r="C101" s="1" t="s">
        <v>77</v>
      </c>
      <c r="D101" s="1"/>
      <c r="E101" s="1"/>
      <c r="F101" s="1"/>
      <c r="G101" s="1"/>
      <c r="H101" s="1"/>
      <c r="I101" s="8">
        <v>2715000</v>
      </c>
      <c r="J101" s="8">
        <v>57049.14</v>
      </c>
      <c r="K101" s="8">
        <f>J101/I101*100</f>
        <v>2.101257458563536</v>
      </c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8"/>
      <c r="J102" s="8"/>
      <c r="K102" s="1"/>
    </row>
    <row r="103" spans="1:11" ht="15">
      <c r="A103" s="1">
        <v>24</v>
      </c>
      <c r="B103" s="4" t="s">
        <v>80</v>
      </c>
      <c r="C103" s="4" t="s">
        <v>81</v>
      </c>
      <c r="D103" s="4"/>
      <c r="E103" s="4"/>
      <c r="F103" s="4"/>
      <c r="G103" s="2"/>
      <c r="H103" s="2"/>
      <c r="I103" s="7">
        <f>SUM(I108)</f>
        <v>2368000</v>
      </c>
      <c r="J103" s="7">
        <f>SUM(J108)</f>
        <v>183978.18</v>
      </c>
      <c r="K103" s="7">
        <f>J103/I103*100</f>
        <v>7.769348817567567</v>
      </c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8"/>
      <c r="J104" s="8"/>
      <c r="K104" s="1"/>
    </row>
    <row r="105" spans="1:11" ht="15">
      <c r="A105" s="1">
        <v>25</v>
      </c>
      <c r="B105" s="1" t="s">
        <v>82</v>
      </c>
      <c r="C105" s="1" t="s">
        <v>83</v>
      </c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/>
      <c r="B106" s="1"/>
      <c r="C106" s="1" t="s">
        <v>84</v>
      </c>
      <c r="D106" s="1"/>
      <c r="E106" s="1"/>
      <c r="F106" s="1"/>
      <c r="G106" s="1"/>
      <c r="H106" s="1"/>
      <c r="I106" s="8"/>
      <c r="J106" s="8"/>
      <c r="K106" s="1"/>
    </row>
    <row r="107" spans="1:11" ht="15">
      <c r="A107" s="1"/>
      <c r="B107" s="1"/>
      <c r="C107" s="1" t="s">
        <v>288</v>
      </c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/>
      <c r="B108" s="1"/>
      <c r="C108" s="1" t="s">
        <v>85</v>
      </c>
      <c r="D108" s="1"/>
      <c r="E108" s="1"/>
      <c r="F108" s="1"/>
      <c r="G108" s="1"/>
      <c r="H108" s="1"/>
      <c r="I108" s="8">
        <v>2368000</v>
      </c>
      <c r="J108" s="8">
        <v>183978.18</v>
      </c>
      <c r="K108" s="8">
        <f>J108/I108*100</f>
        <v>7.769348817567567</v>
      </c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8"/>
      <c r="J109" s="8"/>
      <c r="K109" s="8"/>
    </row>
    <row r="110" spans="1:11" ht="15">
      <c r="A110" s="1">
        <v>29</v>
      </c>
      <c r="B110" s="4" t="s">
        <v>86</v>
      </c>
      <c r="C110" s="4" t="s">
        <v>87</v>
      </c>
      <c r="D110" s="10"/>
      <c r="E110" s="10"/>
      <c r="F110" s="10"/>
      <c r="G110" s="10"/>
      <c r="H110" s="1"/>
      <c r="I110" s="8"/>
      <c r="J110" s="8"/>
      <c r="K110" s="1"/>
    </row>
    <row r="111" spans="1:11" ht="15">
      <c r="A111" s="1"/>
      <c r="B111" s="10"/>
      <c r="C111" s="4" t="s">
        <v>88</v>
      </c>
      <c r="D111" s="4"/>
      <c r="E111" s="4"/>
      <c r="F111" s="4"/>
      <c r="G111" s="4"/>
      <c r="H111" s="1"/>
      <c r="I111" s="8"/>
      <c r="J111" s="8"/>
      <c r="K111" s="1"/>
    </row>
    <row r="112" spans="1:11" ht="15">
      <c r="A112" s="1"/>
      <c r="B112" s="10"/>
      <c r="C112" s="4" t="s">
        <v>89</v>
      </c>
      <c r="D112" s="4"/>
      <c r="E112" s="4"/>
      <c r="F112" s="4"/>
      <c r="G112" s="4"/>
      <c r="H112" s="1"/>
      <c r="I112" s="7">
        <f>SUM(I119+I125+I129+I138+I147)</f>
        <v>7869000</v>
      </c>
      <c r="J112" s="7">
        <f>SUM(J119+J125+J129+J138+J147)</f>
        <v>670105.8500000001</v>
      </c>
      <c r="K112" s="7">
        <f>J112/I112*100</f>
        <v>8.515768839750923</v>
      </c>
    </row>
    <row r="113" spans="1:11" ht="15">
      <c r="A113" s="1"/>
      <c r="B113" s="10"/>
      <c r="C113" s="4"/>
      <c r="D113" s="4"/>
      <c r="E113" s="4"/>
      <c r="F113" s="4"/>
      <c r="G113" s="4"/>
      <c r="H113" s="1"/>
      <c r="I113" s="7"/>
      <c r="J113" s="8"/>
      <c r="K113" s="1"/>
    </row>
    <row r="114" spans="1:11" ht="15">
      <c r="A114" s="1">
        <v>27</v>
      </c>
      <c r="B114" s="1" t="s">
        <v>90</v>
      </c>
      <c r="C114" s="1" t="s">
        <v>91</v>
      </c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/>
      <c r="B115" s="1"/>
      <c r="C115" s="1" t="s">
        <v>92</v>
      </c>
      <c r="D115" s="1"/>
      <c r="E115" s="1"/>
      <c r="F115" s="1"/>
      <c r="G115" s="1"/>
      <c r="H115" s="1"/>
      <c r="I115" s="8"/>
      <c r="J115" s="8"/>
      <c r="K115" s="1"/>
    </row>
    <row r="116" spans="1:11" ht="15">
      <c r="A116" s="1"/>
      <c r="B116" s="1"/>
      <c r="C116" s="1" t="s">
        <v>93</v>
      </c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/>
      <c r="B117" s="1"/>
      <c r="C117" s="1" t="s">
        <v>94</v>
      </c>
      <c r="D117" s="1"/>
      <c r="E117" s="1"/>
      <c r="F117" s="1"/>
      <c r="G117" s="1"/>
      <c r="H117" s="1"/>
      <c r="I117" s="8"/>
      <c r="J117" s="8"/>
      <c r="K117" s="1"/>
    </row>
    <row r="118" spans="1:11" ht="15">
      <c r="A118" s="1"/>
      <c r="B118" s="1"/>
      <c r="C118" s="1" t="s">
        <v>95</v>
      </c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/>
      <c r="B119" s="1"/>
      <c r="C119" s="1" t="s">
        <v>96</v>
      </c>
      <c r="D119" s="1"/>
      <c r="E119" s="1"/>
      <c r="F119" s="1"/>
      <c r="G119" s="1"/>
      <c r="H119" s="1"/>
      <c r="I119" s="8">
        <v>3049000</v>
      </c>
      <c r="J119" s="8">
        <v>221788.2</v>
      </c>
      <c r="K119" s="8">
        <f>J119/I119*100</f>
        <v>7.274129222695966</v>
      </c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8"/>
      <c r="J120" s="8"/>
      <c r="K120" s="8"/>
    </row>
    <row r="121" spans="1:11" ht="15">
      <c r="A121" s="1">
        <v>28</v>
      </c>
      <c r="B121" s="1" t="s">
        <v>101</v>
      </c>
      <c r="C121" s="1" t="s">
        <v>102</v>
      </c>
      <c r="D121" s="1"/>
      <c r="E121" s="1"/>
      <c r="F121" s="1"/>
      <c r="G121" s="1"/>
      <c r="H121" s="1"/>
      <c r="I121" s="8"/>
      <c r="J121" s="8"/>
      <c r="K121" s="8"/>
    </row>
    <row r="122" spans="1:11" ht="15">
      <c r="A122" s="1"/>
      <c r="B122" s="1"/>
      <c r="C122" s="1" t="s">
        <v>103</v>
      </c>
      <c r="D122" s="1"/>
      <c r="E122" s="1"/>
      <c r="F122" s="1"/>
      <c r="G122" s="1"/>
      <c r="H122" s="1"/>
      <c r="I122" s="8"/>
      <c r="J122" s="8"/>
      <c r="K122" s="8"/>
    </row>
    <row r="123" spans="1:11" ht="15">
      <c r="A123" s="1"/>
      <c r="B123" s="1"/>
      <c r="C123" s="1" t="s">
        <v>104</v>
      </c>
      <c r="D123" s="1"/>
      <c r="E123" s="1"/>
      <c r="F123" s="1"/>
      <c r="G123" s="1"/>
      <c r="H123" s="1"/>
      <c r="I123" s="8"/>
      <c r="J123" s="8"/>
      <c r="K123" s="8"/>
    </row>
    <row r="124" spans="1:11" ht="15">
      <c r="A124" s="1"/>
      <c r="B124" s="1"/>
      <c r="C124" s="1" t="s">
        <v>105</v>
      </c>
      <c r="D124" s="1"/>
      <c r="E124" s="1"/>
      <c r="F124" s="1"/>
      <c r="G124" s="1"/>
      <c r="H124" s="1"/>
      <c r="I124" s="8"/>
      <c r="J124" s="8"/>
      <c r="K124" s="8"/>
    </row>
    <row r="125" spans="1:11" ht="15">
      <c r="A125" s="1"/>
      <c r="B125" s="1"/>
      <c r="C125" s="1" t="s">
        <v>106</v>
      </c>
      <c r="D125" s="1"/>
      <c r="E125" s="1"/>
      <c r="F125" s="1"/>
      <c r="G125" s="1"/>
      <c r="H125" s="1"/>
      <c r="I125" s="8">
        <v>508000</v>
      </c>
      <c r="J125" s="8">
        <v>152008.6</v>
      </c>
      <c r="K125" s="8">
        <f>J125/I125*100</f>
        <v>29.922952755905513</v>
      </c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8"/>
      <c r="J126" s="8"/>
      <c r="K126" s="8"/>
    </row>
    <row r="127" spans="1:11" ht="15">
      <c r="A127" s="1">
        <v>29</v>
      </c>
      <c r="B127" s="1" t="s">
        <v>97</v>
      </c>
      <c r="C127" s="1" t="s">
        <v>98</v>
      </c>
      <c r="D127" s="1"/>
      <c r="E127" s="1"/>
      <c r="F127" s="1"/>
      <c r="G127" s="1"/>
      <c r="H127" s="1"/>
      <c r="I127" s="8"/>
      <c r="J127" s="8"/>
      <c r="K127" s="1"/>
    </row>
    <row r="128" spans="1:11" ht="15">
      <c r="A128" s="1"/>
      <c r="B128" s="1"/>
      <c r="C128" s="1" t="s">
        <v>99</v>
      </c>
      <c r="D128" s="1"/>
      <c r="E128" s="1"/>
      <c r="F128" s="1"/>
      <c r="G128" s="1"/>
      <c r="H128" s="1"/>
      <c r="I128" s="8"/>
      <c r="J128" s="8"/>
      <c r="K128" s="1"/>
    </row>
    <row r="129" spans="1:11" ht="15">
      <c r="A129" s="1"/>
      <c r="B129" s="1"/>
      <c r="C129" s="1" t="s">
        <v>100</v>
      </c>
      <c r="D129" s="1"/>
      <c r="E129" s="1"/>
      <c r="F129" s="1"/>
      <c r="G129" s="1"/>
      <c r="H129" s="1"/>
      <c r="I129" s="8">
        <v>1663000</v>
      </c>
      <c r="J129" s="8">
        <v>95857.27</v>
      </c>
      <c r="K129" s="8">
        <f>J129/I129*100</f>
        <v>5.764117257967529</v>
      </c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>
        <v>30</v>
      </c>
      <c r="B131" s="1" t="s">
        <v>289</v>
      </c>
      <c r="C131" s="1" t="s">
        <v>290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122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291</v>
      </c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/>
      <c r="B134" s="1"/>
      <c r="C134" s="1" t="s">
        <v>292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293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294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295</v>
      </c>
      <c r="D137" s="1"/>
      <c r="E137" s="1"/>
      <c r="F137" s="1"/>
      <c r="G137" s="1"/>
      <c r="H137" s="1"/>
      <c r="I137" s="8"/>
      <c r="J137" s="8"/>
      <c r="K137" s="1"/>
    </row>
    <row r="138" spans="1:11" ht="15">
      <c r="A138" s="1"/>
      <c r="B138" s="1"/>
      <c r="C138" s="1" t="s">
        <v>296</v>
      </c>
      <c r="D138" s="1"/>
      <c r="E138" s="1"/>
      <c r="F138" s="1"/>
      <c r="G138" s="1"/>
      <c r="H138" s="1"/>
      <c r="I138" s="8">
        <v>2368000</v>
      </c>
      <c r="J138" s="8">
        <v>186059</v>
      </c>
      <c r="K138" s="8">
        <f>J138/I138*100</f>
        <v>7.857221283783784</v>
      </c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8"/>
      <c r="J139" s="8"/>
      <c r="K139" s="1"/>
    </row>
    <row r="140" spans="1:11" ht="15">
      <c r="A140" s="1">
        <v>31</v>
      </c>
      <c r="B140" s="1" t="s">
        <v>336</v>
      </c>
      <c r="C140" s="1" t="s">
        <v>337</v>
      </c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/>
      <c r="B141" s="1"/>
      <c r="C141" s="1" t="s">
        <v>338</v>
      </c>
      <c r="D141" s="1"/>
      <c r="E141" s="1"/>
      <c r="F141" s="1"/>
      <c r="G141" s="1"/>
      <c r="H141" s="1"/>
      <c r="I141" s="8"/>
      <c r="J141" s="8"/>
      <c r="K141" s="1"/>
    </row>
    <row r="142" spans="1:11" ht="15">
      <c r="A142" s="1"/>
      <c r="B142" s="1"/>
      <c r="C142" s="1" t="s">
        <v>339</v>
      </c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/>
      <c r="B143" s="1"/>
      <c r="C143" s="1" t="s">
        <v>340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341</v>
      </c>
      <c r="D144" s="1"/>
      <c r="E144" s="1"/>
      <c r="F144" s="1"/>
      <c r="G144" s="1"/>
      <c r="H144" s="1"/>
      <c r="I144" s="8"/>
      <c r="J144" s="8"/>
      <c r="K144" s="8"/>
    </row>
    <row r="145" spans="1:11" ht="15">
      <c r="A145" s="1"/>
      <c r="B145" s="1"/>
      <c r="C145" s="1" t="s">
        <v>342</v>
      </c>
      <c r="D145" s="1"/>
      <c r="E145" s="1"/>
      <c r="F145" s="1"/>
      <c r="G145" s="1"/>
      <c r="H145" s="1"/>
      <c r="I145" s="8"/>
      <c r="J145" s="8"/>
      <c r="K145" s="8"/>
    </row>
    <row r="146" spans="1:11" ht="15">
      <c r="A146" s="1"/>
      <c r="B146" s="1"/>
      <c r="C146" s="1" t="s">
        <v>343</v>
      </c>
      <c r="D146" s="1"/>
      <c r="E146" s="1"/>
      <c r="F146" s="1"/>
      <c r="G146" s="1"/>
      <c r="H146" s="1"/>
      <c r="I146" s="8"/>
      <c r="J146" s="8"/>
      <c r="K146" s="8"/>
    </row>
    <row r="147" spans="1:11" ht="15">
      <c r="A147" s="1"/>
      <c r="B147" s="1"/>
      <c r="C147" s="1" t="s">
        <v>344</v>
      </c>
      <c r="D147" s="1"/>
      <c r="E147" s="1"/>
      <c r="F147" s="1"/>
      <c r="G147" s="1"/>
      <c r="H147" s="1"/>
      <c r="I147" s="8">
        <v>281000</v>
      </c>
      <c r="J147" s="8">
        <v>14392.78</v>
      </c>
      <c r="K147" s="8">
        <f>J147/I147*100</f>
        <v>5.121985765124555</v>
      </c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8"/>
      <c r="J148" s="8"/>
      <c r="K148" s="1"/>
    </row>
    <row r="149" spans="1:11" ht="15">
      <c r="A149" s="1">
        <v>32</v>
      </c>
      <c r="B149" s="4" t="s">
        <v>107</v>
      </c>
      <c r="C149" s="4" t="s">
        <v>108</v>
      </c>
      <c r="D149" s="4"/>
      <c r="E149" s="4"/>
      <c r="F149" s="4"/>
      <c r="G149" s="4"/>
      <c r="H149" s="2"/>
      <c r="I149" s="7"/>
      <c r="J149" s="8"/>
      <c r="K149" s="1"/>
    </row>
    <row r="150" spans="1:11" ht="15">
      <c r="A150" s="1"/>
      <c r="B150" s="4"/>
      <c r="C150" s="4" t="s">
        <v>109</v>
      </c>
      <c r="D150" s="4"/>
      <c r="E150" s="4"/>
      <c r="F150" s="4"/>
      <c r="G150" s="4"/>
      <c r="H150" s="2"/>
      <c r="I150" s="7">
        <f>SUM(I153+I156+I158)</f>
        <v>34000</v>
      </c>
      <c r="J150" s="7">
        <f>SUM(J153+J156+J158)</f>
        <v>20.14</v>
      </c>
      <c r="K150" s="7">
        <f>J150/I150*100</f>
        <v>0.05923529411764706</v>
      </c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>
        <v>33</v>
      </c>
      <c r="B152" s="1" t="s">
        <v>110</v>
      </c>
      <c r="C152" s="1" t="s">
        <v>111</v>
      </c>
      <c r="D152" s="1"/>
      <c r="E152" s="1"/>
      <c r="F152" s="1"/>
      <c r="G152" s="1"/>
      <c r="H152" s="1"/>
      <c r="I152" s="8"/>
      <c r="J152" s="8"/>
      <c r="K152" s="1"/>
    </row>
    <row r="153" spans="1:11" ht="15">
      <c r="A153" s="1"/>
      <c r="B153" s="1"/>
      <c r="C153" s="1" t="s">
        <v>112</v>
      </c>
      <c r="D153" s="1"/>
      <c r="E153" s="1"/>
      <c r="F153" s="1"/>
      <c r="G153" s="1"/>
      <c r="H153" s="1"/>
      <c r="I153" s="8">
        <v>11000</v>
      </c>
      <c r="J153" s="8">
        <v>20.14</v>
      </c>
      <c r="K153" s="8">
        <f>J153/I153*100</f>
        <v>0.18309090909090908</v>
      </c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8"/>
      <c r="J154" s="8"/>
      <c r="K154" s="8"/>
    </row>
    <row r="155" spans="1:11" ht="15">
      <c r="A155" s="1">
        <v>34</v>
      </c>
      <c r="B155" s="1" t="s">
        <v>113</v>
      </c>
      <c r="C155" s="1" t="s">
        <v>114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115</v>
      </c>
      <c r="D156" s="1"/>
      <c r="E156" s="1"/>
      <c r="F156" s="1"/>
      <c r="G156" s="1"/>
      <c r="H156" s="1"/>
      <c r="I156" s="8">
        <v>4000</v>
      </c>
      <c r="J156" s="8">
        <v>0</v>
      </c>
      <c r="K156" s="8">
        <f>J156/I156*100</f>
        <v>0</v>
      </c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>
        <v>35</v>
      </c>
      <c r="B158" s="1" t="s">
        <v>165</v>
      </c>
      <c r="C158" s="1" t="s">
        <v>116</v>
      </c>
      <c r="D158" s="1"/>
      <c r="E158" s="1"/>
      <c r="F158" s="1"/>
      <c r="G158" s="1"/>
      <c r="H158" s="1"/>
      <c r="I158" s="8">
        <v>19000</v>
      </c>
      <c r="J158" s="8">
        <v>0</v>
      </c>
      <c r="K158" s="8">
        <f>J158/I158*100</f>
        <v>0</v>
      </c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8"/>
      <c r="J159" s="8"/>
      <c r="K159" s="8"/>
    </row>
    <row r="160" spans="1:11" ht="15">
      <c r="A160" s="1"/>
      <c r="B160" s="1"/>
      <c r="C160" s="4" t="s">
        <v>352</v>
      </c>
      <c r="D160" s="4"/>
      <c r="E160" s="4"/>
      <c r="F160" s="4"/>
      <c r="G160" s="4"/>
      <c r="H160" s="1"/>
      <c r="I160" s="8"/>
      <c r="J160" s="8"/>
      <c r="K160" s="8"/>
    </row>
    <row r="161" spans="1:11" ht="15">
      <c r="A161" s="1">
        <v>36</v>
      </c>
      <c r="B161" s="4" t="s">
        <v>351</v>
      </c>
      <c r="C161" s="4" t="s">
        <v>353</v>
      </c>
      <c r="D161" s="4"/>
      <c r="E161" s="4"/>
      <c r="F161" s="4"/>
      <c r="G161" s="4"/>
      <c r="H161" s="1"/>
      <c r="I161" s="8">
        <v>0</v>
      </c>
      <c r="J161" s="7">
        <f>J165</f>
        <v>9500</v>
      </c>
      <c r="K161" s="8"/>
    </row>
    <row r="162" spans="1:11" ht="15">
      <c r="A162" s="1"/>
      <c r="B162" s="14"/>
      <c r="C162" s="14"/>
      <c r="D162" s="14"/>
      <c r="E162" s="14"/>
      <c r="F162" s="14"/>
      <c r="G162" s="14"/>
      <c r="H162" s="1"/>
      <c r="I162" s="8"/>
      <c r="J162" s="8"/>
      <c r="K162" s="8"/>
    </row>
    <row r="163" spans="1:11" ht="15">
      <c r="A163" s="1"/>
      <c r="B163" s="14"/>
      <c r="C163" s="1" t="s">
        <v>355</v>
      </c>
      <c r="D163" s="1"/>
      <c r="E163" s="1"/>
      <c r="F163" s="1"/>
      <c r="G163" s="1"/>
      <c r="H163" s="1"/>
      <c r="I163" s="8"/>
      <c r="J163" s="8"/>
      <c r="K163" s="8"/>
    </row>
    <row r="164" spans="1:11" ht="15">
      <c r="A164" s="1">
        <v>37</v>
      </c>
      <c r="B164" s="1" t="s">
        <v>354</v>
      </c>
      <c r="C164" s="1" t="s">
        <v>356</v>
      </c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/>
      <c r="B165" s="1"/>
      <c r="C165" s="1" t="s">
        <v>357</v>
      </c>
      <c r="D165" s="1"/>
      <c r="E165" s="1"/>
      <c r="F165" s="1"/>
      <c r="G165" s="1"/>
      <c r="H165" s="1"/>
      <c r="I165" s="8">
        <v>0</v>
      </c>
      <c r="J165" s="8">
        <v>9500</v>
      </c>
      <c r="K165" s="8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8"/>
      <c r="J166" s="8"/>
      <c r="K166" s="8"/>
    </row>
    <row r="167" spans="1:11" ht="15">
      <c r="A167" s="1">
        <v>38</v>
      </c>
      <c r="B167" s="4" t="s">
        <v>117</v>
      </c>
      <c r="C167" s="4" t="s">
        <v>118</v>
      </c>
      <c r="D167" s="4"/>
      <c r="E167" s="4"/>
      <c r="F167" s="4"/>
      <c r="G167" s="4"/>
      <c r="H167" s="2"/>
      <c r="I167" s="7"/>
      <c r="J167" s="8"/>
      <c r="K167" s="1"/>
    </row>
    <row r="168" spans="1:11" ht="15">
      <c r="A168" s="1"/>
      <c r="B168" s="4"/>
      <c r="C168" s="4" t="s">
        <v>119</v>
      </c>
      <c r="D168" s="4"/>
      <c r="E168" s="4"/>
      <c r="F168" s="4"/>
      <c r="G168" s="4"/>
      <c r="H168" s="2"/>
      <c r="I168" s="7">
        <f>SUM(I176+I181+I186)</f>
        <v>2884000</v>
      </c>
      <c r="J168" s="7">
        <f>SUM(J176+J181+J186)</f>
        <v>27916.86</v>
      </c>
      <c r="K168" s="7">
        <f>J168/I168*100</f>
        <v>0.9679909847434119</v>
      </c>
    </row>
    <row r="169" spans="1:11" ht="15">
      <c r="A169" s="1"/>
      <c r="B169" s="4"/>
      <c r="C169" s="4"/>
      <c r="D169" s="4"/>
      <c r="E169" s="4"/>
      <c r="F169" s="4"/>
      <c r="G169" s="4"/>
      <c r="H169" s="2"/>
      <c r="I169" s="7"/>
      <c r="J169" s="7"/>
      <c r="K169" s="2"/>
    </row>
    <row r="170" spans="1:11" ht="15">
      <c r="A170" s="1">
        <v>39</v>
      </c>
      <c r="B170" s="1" t="s">
        <v>120</v>
      </c>
      <c r="C170" s="1" t="s">
        <v>121</v>
      </c>
      <c r="D170" s="1"/>
      <c r="E170" s="1"/>
      <c r="F170" s="1"/>
      <c r="G170" s="1"/>
      <c r="H170" s="1"/>
      <c r="I170" s="8"/>
      <c r="J170" s="8"/>
      <c r="K170" s="1"/>
    </row>
    <row r="171" spans="1:11" ht="15">
      <c r="A171" s="1"/>
      <c r="B171" s="1"/>
      <c r="C171" s="1" t="s">
        <v>122</v>
      </c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/>
      <c r="B172" s="1"/>
      <c r="C172" s="1" t="s">
        <v>123</v>
      </c>
      <c r="D172" s="1"/>
      <c r="E172" s="1"/>
      <c r="F172" s="1"/>
      <c r="G172" s="1"/>
      <c r="H172" s="1"/>
      <c r="I172" s="8"/>
      <c r="J172" s="8"/>
      <c r="K172" s="1"/>
    </row>
    <row r="173" spans="1:11" ht="15">
      <c r="A173" s="1"/>
      <c r="B173" s="1"/>
      <c r="C173" s="1" t="s">
        <v>124</v>
      </c>
      <c r="D173" s="1"/>
      <c r="E173" s="1"/>
      <c r="F173" s="1"/>
      <c r="G173" s="1"/>
      <c r="H173" s="1"/>
      <c r="I173" s="8"/>
      <c r="J173" s="8"/>
      <c r="K173" s="1"/>
    </row>
    <row r="174" spans="1:11" ht="15">
      <c r="A174" s="1"/>
      <c r="B174" s="1"/>
      <c r="C174" s="1" t="s">
        <v>125</v>
      </c>
      <c r="D174" s="1"/>
      <c r="E174" s="1"/>
      <c r="F174" s="1"/>
      <c r="G174" s="1"/>
      <c r="H174" s="1"/>
      <c r="I174" s="8"/>
      <c r="J174" s="8"/>
      <c r="K174" s="1"/>
    </row>
    <row r="175" spans="1:11" ht="15">
      <c r="A175" s="1"/>
      <c r="B175" s="1"/>
      <c r="C175" s="1" t="s">
        <v>126</v>
      </c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/>
      <c r="B176" s="1"/>
      <c r="C176" s="1" t="s">
        <v>127</v>
      </c>
      <c r="D176" s="1"/>
      <c r="E176" s="1"/>
      <c r="F176" s="1"/>
      <c r="G176" s="1"/>
      <c r="H176" s="1"/>
      <c r="I176" s="8">
        <v>2167000</v>
      </c>
      <c r="J176" s="8">
        <v>0</v>
      </c>
      <c r="K176" s="8">
        <f>J176/I176*100</f>
        <v>0</v>
      </c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8"/>
      <c r="J177" s="8"/>
      <c r="K177" s="1"/>
    </row>
    <row r="178" spans="1:11" ht="15">
      <c r="A178" s="1">
        <v>40</v>
      </c>
      <c r="B178" s="1" t="s">
        <v>128</v>
      </c>
      <c r="C178" s="1" t="s">
        <v>129</v>
      </c>
      <c r="D178" s="1"/>
      <c r="E178" s="1"/>
      <c r="F178" s="1"/>
      <c r="G178" s="1"/>
      <c r="H178" s="1"/>
      <c r="I178" s="8"/>
      <c r="J178" s="8"/>
      <c r="K178" s="1"/>
    </row>
    <row r="179" spans="1:11" ht="15">
      <c r="A179" s="1"/>
      <c r="B179" s="1"/>
      <c r="C179" s="1" t="s">
        <v>130</v>
      </c>
      <c r="D179" s="1"/>
      <c r="E179" s="1"/>
      <c r="F179" s="1"/>
      <c r="G179" s="1"/>
      <c r="H179" s="1"/>
      <c r="I179" s="8"/>
      <c r="J179" s="8"/>
      <c r="K179" s="1"/>
    </row>
    <row r="180" spans="1:11" ht="15">
      <c r="A180" s="1"/>
      <c r="B180" s="1"/>
      <c r="C180" s="1" t="s">
        <v>131</v>
      </c>
      <c r="D180" s="1"/>
      <c r="E180" s="1"/>
      <c r="F180" s="1"/>
      <c r="G180" s="1"/>
      <c r="H180" s="1"/>
      <c r="I180" s="8"/>
      <c r="J180" s="8"/>
      <c r="K180" s="1"/>
    </row>
    <row r="181" spans="1:11" ht="15">
      <c r="A181" s="1"/>
      <c r="B181" s="1"/>
      <c r="C181" s="1" t="s">
        <v>132</v>
      </c>
      <c r="D181" s="1"/>
      <c r="E181" s="1"/>
      <c r="F181" s="1"/>
      <c r="G181" s="1"/>
      <c r="H181" s="1"/>
      <c r="I181" s="8">
        <v>526000</v>
      </c>
      <c r="J181" s="8">
        <v>27916.86</v>
      </c>
      <c r="K181" s="8">
        <f>J181/I181*100</f>
        <v>5.30738783269962</v>
      </c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8"/>
      <c r="J182" s="8"/>
      <c r="K182" s="1"/>
    </row>
    <row r="183" spans="1:11" ht="15">
      <c r="A183" s="1">
        <v>41</v>
      </c>
      <c r="B183" s="1" t="s">
        <v>202</v>
      </c>
      <c r="C183" s="1" t="s">
        <v>203</v>
      </c>
      <c r="D183" s="1"/>
      <c r="E183" s="1"/>
      <c r="F183" s="1"/>
      <c r="G183" s="1"/>
      <c r="H183" s="1"/>
      <c r="I183" s="8"/>
      <c r="J183" s="8"/>
      <c r="K183" s="8"/>
    </row>
    <row r="184" spans="1:11" ht="15">
      <c r="A184" s="1"/>
      <c r="B184" s="1"/>
      <c r="C184" s="1" t="s">
        <v>204</v>
      </c>
      <c r="D184" s="1"/>
      <c r="E184" s="1"/>
      <c r="F184" s="1"/>
      <c r="G184" s="1"/>
      <c r="H184" s="1"/>
      <c r="I184" s="8"/>
      <c r="J184" s="8"/>
      <c r="K184" s="8"/>
    </row>
    <row r="185" spans="1:11" ht="15">
      <c r="A185" s="1"/>
      <c r="B185" s="1"/>
      <c r="C185" s="1" t="s">
        <v>205</v>
      </c>
      <c r="D185" s="1"/>
      <c r="E185" s="1"/>
      <c r="F185" s="1"/>
      <c r="G185" s="1"/>
      <c r="H185" s="1"/>
      <c r="I185" s="8"/>
      <c r="J185" s="8"/>
      <c r="K185" s="8"/>
    </row>
    <row r="186" spans="1:11" ht="15">
      <c r="A186" s="1"/>
      <c r="B186" s="1"/>
      <c r="C186" s="1" t="s">
        <v>206</v>
      </c>
      <c r="D186" s="1"/>
      <c r="E186" s="1"/>
      <c r="F186" s="1"/>
      <c r="G186" s="1"/>
      <c r="H186" s="1"/>
      <c r="I186" s="8">
        <v>191000</v>
      </c>
      <c r="J186" s="8">
        <v>0</v>
      </c>
      <c r="K186" s="8">
        <f>J186/I186*100</f>
        <v>0</v>
      </c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>
        <v>42</v>
      </c>
      <c r="B188" s="4" t="s">
        <v>133</v>
      </c>
      <c r="C188" s="4" t="s">
        <v>134</v>
      </c>
      <c r="D188" s="4"/>
      <c r="E188" s="4"/>
      <c r="F188" s="4"/>
      <c r="G188" s="4"/>
      <c r="H188" s="2"/>
      <c r="I188" s="7">
        <f>I194+I202+I209+I217+I225+I232+I239+I246+I254+I263+I271+I279+I286+I294+I300+I308+I313+I320</f>
        <v>639000</v>
      </c>
      <c r="J188" s="7">
        <f>J194+J202+J209+J217+J225+J232+J239+J246+J254+J263+J271+J279+J286+J294++J300+J308+J313+J320</f>
        <v>136794.65</v>
      </c>
      <c r="K188" s="7">
        <f>J188/I188*100</f>
        <v>21.40761345852895</v>
      </c>
    </row>
    <row r="189" spans="1:11" ht="15">
      <c r="A189" s="1"/>
      <c r="B189" s="4"/>
      <c r="C189" s="4"/>
      <c r="D189" s="4"/>
      <c r="E189" s="4"/>
      <c r="F189" s="4"/>
      <c r="G189" s="4"/>
      <c r="H189" s="2"/>
      <c r="I189" s="7"/>
      <c r="J189" s="7"/>
      <c r="K189" s="8"/>
    </row>
    <row r="190" spans="1:11" ht="15">
      <c r="A190" s="1">
        <v>43</v>
      </c>
      <c r="B190" s="1" t="s">
        <v>386</v>
      </c>
      <c r="C190" s="1" t="s">
        <v>183</v>
      </c>
      <c r="D190" s="1"/>
      <c r="E190" s="1"/>
      <c r="F190" s="1"/>
      <c r="G190" s="1"/>
      <c r="H190" s="1"/>
      <c r="I190" s="7"/>
      <c r="J190" s="7"/>
      <c r="K190" s="8"/>
    </row>
    <row r="191" spans="1:11" ht="15">
      <c r="A191" s="1"/>
      <c r="B191" s="1"/>
      <c r="C191" s="1" t="s">
        <v>184</v>
      </c>
      <c r="D191" s="1"/>
      <c r="E191" s="1"/>
      <c r="F191" s="1"/>
      <c r="G191" s="1"/>
      <c r="H191" s="1"/>
      <c r="I191" s="7"/>
      <c r="J191" s="7"/>
      <c r="K191" s="8"/>
    </row>
    <row r="192" spans="1:11" ht="15">
      <c r="A192" s="1"/>
      <c r="B192" s="1"/>
      <c r="C192" s="1" t="s">
        <v>185</v>
      </c>
      <c r="D192" s="1"/>
      <c r="E192" s="1"/>
      <c r="F192" s="1"/>
      <c r="G192" s="1"/>
      <c r="H192" s="1"/>
      <c r="I192" s="7"/>
      <c r="J192" s="7"/>
      <c r="K192" s="8"/>
    </row>
    <row r="193" spans="1:11" ht="15">
      <c r="A193" s="1"/>
      <c r="B193" s="1"/>
      <c r="C193" s="1" t="s">
        <v>186</v>
      </c>
      <c r="D193" s="1"/>
      <c r="E193" s="1"/>
      <c r="F193" s="1"/>
      <c r="G193" s="1"/>
      <c r="H193" s="1"/>
      <c r="I193" s="7"/>
      <c r="J193" s="7"/>
      <c r="K193" s="8"/>
    </row>
    <row r="194" spans="1:11" ht="15">
      <c r="A194" s="1"/>
      <c r="B194" s="1"/>
      <c r="C194" s="1" t="s">
        <v>187</v>
      </c>
      <c r="D194" s="1"/>
      <c r="E194" s="1"/>
      <c r="F194" s="1"/>
      <c r="G194" s="1"/>
      <c r="H194" s="1"/>
      <c r="I194" s="8">
        <v>0</v>
      </c>
      <c r="J194" s="8">
        <v>1000</v>
      </c>
      <c r="K194" s="8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7"/>
      <c r="J195" s="7"/>
      <c r="K195" s="8"/>
    </row>
    <row r="196" spans="1:11" ht="15">
      <c r="A196" s="1">
        <v>44</v>
      </c>
      <c r="B196" s="1" t="s">
        <v>231</v>
      </c>
      <c r="C196" s="1" t="s">
        <v>199</v>
      </c>
      <c r="D196" s="1"/>
      <c r="E196" s="1"/>
      <c r="F196" s="1"/>
      <c r="G196" s="1"/>
      <c r="H196" s="1"/>
      <c r="I196" s="7"/>
      <c r="J196" s="7"/>
      <c r="K196" s="8"/>
    </row>
    <row r="197" spans="1:11" ht="15">
      <c r="A197" s="1"/>
      <c r="B197" s="1"/>
      <c r="C197" s="1" t="s">
        <v>200</v>
      </c>
      <c r="D197" s="1"/>
      <c r="E197" s="1"/>
      <c r="F197" s="1"/>
      <c r="G197" s="1"/>
      <c r="H197" s="1"/>
      <c r="I197" s="7"/>
      <c r="J197" s="7"/>
      <c r="K197" s="8"/>
    </row>
    <row r="198" spans="1:11" ht="15">
      <c r="A198" s="1"/>
      <c r="B198" s="1"/>
      <c r="C198" s="1" t="s">
        <v>297</v>
      </c>
      <c r="D198" s="1"/>
      <c r="E198" s="1"/>
      <c r="F198" s="1"/>
      <c r="G198" s="1"/>
      <c r="H198" s="1"/>
      <c r="I198" s="7"/>
      <c r="J198" s="7"/>
      <c r="K198" s="8"/>
    </row>
    <row r="199" spans="1:11" ht="15">
      <c r="A199" s="1"/>
      <c r="B199" s="1"/>
      <c r="C199" s="1" t="s">
        <v>298</v>
      </c>
      <c r="D199" s="1"/>
      <c r="E199" s="1"/>
      <c r="F199" s="1"/>
      <c r="G199" s="1"/>
      <c r="H199" s="1"/>
      <c r="I199" s="7"/>
      <c r="J199" s="7"/>
      <c r="K199" s="8"/>
    </row>
    <row r="200" spans="1:11" ht="15">
      <c r="A200" s="1"/>
      <c r="B200" s="1"/>
      <c r="C200" s="1" t="s">
        <v>299</v>
      </c>
      <c r="D200" s="1"/>
      <c r="E200" s="1"/>
      <c r="F200" s="1"/>
      <c r="G200" s="1"/>
      <c r="H200" s="1"/>
      <c r="I200" s="7"/>
      <c r="J200" s="7"/>
      <c r="K200" s="8"/>
    </row>
    <row r="201" spans="1:11" ht="15">
      <c r="A201" s="1"/>
      <c r="B201" s="1"/>
      <c r="C201" s="1" t="s">
        <v>300</v>
      </c>
      <c r="D201" s="1"/>
      <c r="E201" s="1"/>
      <c r="F201" s="1"/>
      <c r="G201" s="1"/>
      <c r="H201" s="1"/>
      <c r="I201" s="7"/>
      <c r="J201" s="7"/>
      <c r="K201" s="8"/>
    </row>
    <row r="202" spans="1:11" ht="15">
      <c r="A202" s="1"/>
      <c r="B202" s="1"/>
      <c r="C202" s="1" t="s">
        <v>301</v>
      </c>
      <c r="D202" s="1"/>
      <c r="E202" s="1"/>
      <c r="F202" s="1"/>
      <c r="G202" s="1"/>
      <c r="H202" s="1"/>
      <c r="I202" s="8">
        <v>37900</v>
      </c>
      <c r="J202" s="8">
        <v>0</v>
      </c>
      <c r="K202" s="8">
        <f>J202/I202*100</f>
        <v>0</v>
      </c>
    </row>
    <row r="203" spans="1:11" ht="15">
      <c r="A203" s="1"/>
      <c r="B203" s="4"/>
      <c r="C203" s="4"/>
      <c r="D203" s="4"/>
      <c r="E203" s="4"/>
      <c r="F203" s="4"/>
      <c r="G203" s="4"/>
      <c r="H203" s="2"/>
      <c r="I203" s="7"/>
      <c r="J203" s="7"/>
      <c r="K203" s="8"/>
    </row>
    <row r="204" spans="1:11" ht="15">
      <c r="A204" s="1">
        <v>45</v>
      </c>
      <c r="B204" s="1" t="s">
        <v>232</v>
      </c>
      <c r="C204" s="1" t="s">
        <v>302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214</v>
      </c>
      <c r="D205" s="1"/>
      <c r="E205" s="1"/>
      <c r="F205" s="1"/>
      <c r="G205" s="1"/>
      <c r="H205" s="1"/>
      <c r="I205" s="7"/>
      <c r="J205" s="7"/>
      <c r="K205" s="8"/>
    </row>
    <row r="206" spans="1:11" ht="15">
      <c r="A206" s="1"/>
      <c r="B206" s="1"/>
      <c r="C206" s="1" t="s">
        <v>303</v>
      </c>
      <c r="D206" s="1"/>
      <c r="E206" s="1"/>
      <c r="F206" s="1"/>
      <c r="G206" s="1"/>
      <c r="H206" s="1"/>
      <c r="I206" s="7"/>
      <c r="J206" s="7"/>
      <c r="K206" s="8"/>
    </row>
    <row r="207" spans="1:11" ht="15">
      <c r="A207" s="1"/>
      <c r="B207" s="1"/>
      <c r="C207" s="1" t="s">
        <v>304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230</v>
      </c>
      <c r="D208" s="1"/>
      <c r="E208" s="1"/>
      <c r="F208" s="1"/>
      <c r="G208" s="1"/>
      <c r="H208" s="1"/>
      <c r="I208" s="7"/>
      <c r="J208" s="7"/>
      <c r="K208" s="8"/>
    </row>
    <row r="209" spans="1:11" ht="15">
      <c r="A209" s="1"/>
      <c r="B209" s="1"/>
      <c r="C209" s="1" t="s">
        <v>216</v>
      </c>
      <c r="D209" s="1"/>
      <c r="E209" s="1"/>
      <c r="F209" s="1"/>
      <c r="G209" s="1"/>
      <c r="H209" s="1"/>
      <c r="I209" s="8">
        <v>5000</v>
      </c>
      <c r="J209" s="8">
        <v>0</v>
      </c>
      <c r="K209" s="8">
        <f>J209/I209*100</f>
        <v>0</v>
      </c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>
        <v>46</v>
      </c>
      <c r="B211" s="1" t="s">
        <v>207</v>
      </c>
      <c r="C211" s="11" t="s">
        <v>213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214</v>
      </c>
      <c r="D212" s="1"/>
      <c r="E212" s="1"/>
      <c r="F212" s="1"/>
      <c r="G212" s="1"/>
      <c r="H212" s="1"/>
      <c r="I212" s="7"/>
      <c r="J212" s="7"/>
      <c r="K212" s="8"/>
    </row>
    <row r="213" spans="1:11" ht="15">
      <c r="A213" s="1"/>
      <c r="B213" s="1"/>
      <c r="C213" s="1" t="s">
        <v>208</v>
      </c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/>
      <c r="B214" s="1"/>
      <c r="C214" s="1" t="s">
        <v>209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210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211</v>
      </c>
      <c r="D216" s="1"/>
      <c r="E216" s="1"/>
      <c r="F216" s="1"/>
      <c r="G216" s="1"/>
      <c r="H216" s="1"/>
      <c r="I216" s="8"/>
      <c r="J216" s="8"/>
      <c r="K216" s="1"/>
    </row>
    <row r="217" spans="1:11" ht="15">
      <c r="A217" s="1"/>
      <c r="B217" s="1"/>
      <c r="C217" s="1" t="s">
        <v>212</v>
      </c>
      <c r="D217" s="1"/>
      <c r="E217" s="1"/>
      <c r="F217" s="1"/>
      <c r="G217" s="1"/>
      <c r="H217" s="1"/>
      <c r="I217" s="8">
        <v>61500</v>
      </c>
      <c r="J217" s="8">
        <v>7500</v>
      </c>
      <c r="K217" s="8">
        <f>J217/I217*100</f>
        <v>12.195121951219512</v>
      </c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8"/>
      <c r="J218" s="8"/>
      <c r="K218" s="8"/>
    </row>
    <row r="219" spans="1:11" ht="15">
      <c r="A219" s="1">
        <v>47</v>
      </c>
      <c r="B219" s="1" t="s">
        <v>345</v>
      </c>
      <c r="C219" s="11" t="s">
        <v>213</v>
      </c>
      <c r="D219" s="1"/>
      <c r="E219" s="1"/>
      <c r="F219" s="1"/>
      <c r="G219" s="1"/>
      <c r="H219" s="1"/>
      <c r="I219" s="8"/>
      <c r="J219" s="8"/>
      <c r="K219" s="8"/>
    </row>
    <row r="220" spans="1:11" ht="15">
      <c r="A220" s="1"/>
      <c r="B220" s="1"/>
      <c r="C220" s="1" t="s">
        <v>214</v>
      </c>
      <c r="D220" s="1"/>
      <c r="E220" s="1"/>
      <c r="F220" s="1"/>
      <c r="G220" s="1"/>
      <c r="H220" s="1"/>
      <c r="I220" s="8"/>
      <c r="J220" s="8"/>
      <c r="K220" s="8"/>
    </row>
    <row r="221" spans="1:11" ht="15">
      <c r="A221" s="1"/>
      <c r="B221" s="1"/>
      <c r="C221" s="1" t="s">
        <v>208</v>
      </c>
      <c r="D221" s="1"/>
      <c r="E221" s="1"/>
      <c r="F221" s="1"/>
      <c r="G221" s="1"/>
      <c r="H221" s="1"/>
      <c r="I221" s="8"/>
      <c r="J221" s="8"/>
      <c r="K221" s="8"/>
    </row>
    <row r="222" spans="1:11" ht="15">
      <c r="A222" s="1"/>
      <c r="B222" s="1"/>
      <c r="C222" s="1" t="s">
        <v>209</v>
      </c>
      <c r="D222" s="1"/>
      <c r="E222" s="1"/>
      <c r="F222" s="1"/>
      <c r="G222" s="1"/>
      <c r="H222" s="1"/>
      <c r="I222" s="8"/>
      <c r="J222" s="8"/>
      <c r="K222" s="8"/>
    </row>
    <row r="223" spans="1:11" ht="15">
      <c r="A223" s="1"/>
      <c r="B223" s="1"/>
      <c r="C223" s="1" t="s">
        <v>210</v>
      </c>
      <c r="D223" s="1"/>
      <c r="E223" s="1"/>
      <c r="F223" s="1"/>
      <c r="G223" s="1"/>
      <c r="H223" s="1"/>
      <c r="I223" s="8"/>
      <c r="J223" s="8"/>
      <c r="K223" s="8"/>
    </row>
    <row r="224" spans="1:11" ht="15">
      <c r="A224" s="1"/>
      <c r="B224" s="1"/>
      <c r="C224" s="1" t="s">
        <v>211</v>
      </c>
      <c r="D224" s="1"/>
      <c r="E224" s="1"/>
      <c r="F224" s="1"/>
      <c r="G224" s="1"/>
      <c r="H224" s="1"/>
      <c r="I224" s="8"/>
      <c r="J224" s="8"/>
      <c r="K224" s="8"/>
    </row>
    <row r="225" spans="1:11" ht="15">
      <c r="A225" s="1"/>
      <c r="B225" s="1"/>
      <c r="C225" s="1" t="s">
        <v>212</v>
      </c>
      <c r="D225" s="1"/>
      <c r="E225" s="1"/>
      <c r="F225" s="1"/>
      <c r="G225" s="1"/>
      <c r="H225" s="1"/>
      <c r="I225" s="8">
        <v>3000</v>
      </c>
      <c r="J225" s="8">
        <v>0</v>
      </c>
      <c r="K225" s="8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8"/>
      <c r="J226" s="8"/>
      <c r="K226" s="1"/>
    </row>
    <row r="227" spans="1:11" ht="15">
      <c r="A227" s="1">
        <v>48</v>
      </c>
      <c r="B227" s="1" t="s">
        <v>233</v>
      </c>
      <c r="C227" s="1" t="s">
        <v>237</v>
      </c>
      <c r="D227" s="1"/>
      <c r="E227" s="1"/>
      <c r="F227" s="1"/>
      <c r="G227" s="1"/>
      <c r="H227" s="1"/>
      <c r="I227" s="8"/>
      <c r="J227" s="8"/>
      <c r="K227" s="1"/>
    </row>
    <row r="228" spans="1:11" ht="15">
      <c r="A228" s="1"/>
      <c r="B228" s="1"/>
      <c r="C228" s="1" t="s">
        <v>214</v>
      </c>
      <c r="D228" s="1"/>
      <c r="E228" s="1"/>
      <c r="F228" s="1"/>
      <c r="G228" s="1"/>
      <c r="H228" s="1"/>
      <c r="I228" s="8"/>
      <c r="J228" s="8"/>
      <c r="K228" s="8"/>
    </row>
    <row r="229" spans="1:11" ht="15">
      <c r="A229" s="1"/>
      <c r="B229" s="1"/>
      <c r="C229" s="1" t="s">
        <v>228</v>
      </c>
      <c r="D229" s="1"/>
      <c r="E229" s="1"/>
      <c r="F229" s="1"/>
      <c r="G229" s="1"/>
      <c r="H229" s="1"/>
      <c r="I229" s="8"/>
      <c r="J229" s="8"/>
      <c r="K229" s="1"/>
    </row>
    <row r="230" spans="1:11" ht="15">
      <c r="A230" s="1"/>
      <c r="B230" s="1"/>
      <c r="C230" s="1" t="s">
        <v>234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235</v>
      </c>
      <c r="D231" s="1"/>
      <c r="E231" s="1"/>
      <c r="F231" s="1"/>
      <c r="G231" s="1"/>
      <c r="H231" s="1"/>
      <c r="I231" s="8"/>
      <c r="J231" s="8"/>
      <c r="K231" s="1"/>
    </row>
    <row r="232" spans="1:11" ht="15">
      <c r="A232" s="1"/>
      <c r="B232" s="1"/>
      <c r="C232" s="1" t="s">
        <v>236</v>
      </c>
      <c r="D232" s="1"/>
      <c r="E232" s="1"/>
      <c r="F232" s="1"/>
      <c r="G232" s="1"/>
      <c r="H232" s="1"/>
      <c r="I232" s="8">
        <v>1000</v>
      </c>
      <c r="J232" s="8">
        <v>1500</v>
      </c>
      <c r="K232" s="8">
        <f>J232/I232*100</f>
        <v>150</v>
      </c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8"/>
      <c r="J233" s="8"/>
      <c r="K233" s="8"/>
    </row>
    <row r="234" spans="1:11" ht="15">
      <c r="A234" s="1">
        <v>49</v>
      </c>
      <c r="B234" s="1" t="s">
        <v>366</v>
      </c>
      <c r="C234" s="1" t="s">
        <v>367</v>
      </c>
      <c r="D234" s="1"/>
      <c r="E234" s="1"/>
      <c r="F234" s="1"/>
      <c r="G234" s="1"/>
      <c r="H234" s="1"/>
      <c r="I234" s="8"/>
      <c r="J234" s="8"/>
      <c r="K234" s="8"/>
    </row>
    <row r="235" spans="1:11" ht="15">
      <c r="A235" s="1"/>
      <c r="B235" s="1"/>
      <c r="C235" s="1" t="s">
        <v>383</v>
      </c>
      <c r="D235" s="1"/>
      <c r="E235" s="1"/>
      <c r="F235" s="1"/>
      <c r="G235" s="1"/>
      <c r="H235" s="1"/>
      <c r="I235" s="8"/>
      <c r="J235" s="8"/>
      <c r="K235" s="8"/>
    </row>
    <row r="236" spans="1:11" ht="15">
      <c r="A236" s="1"/>
      <c r="B236" s="1"/>
      <c r="C236" s="1" t="s">
        <v>228</v>
      </c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/>
      <c r="B237" s="1"/>
      <c r="C237" s="1" t="s">
        <v>384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385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236</v>
      </c>
      <c r="D239" s="1"/>
      <c r="E239" s="1"/>
      <c r="F239" s="1"/>
      <c r="G239" s="1"/>
      <c r="H239" s="1"/>
      <c r="I239" s="8">
        <v>2000</v>
      </c>
      <c r="J239" s="8">
        <v>0</v>
      </c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8"/>
      <c r="J240" s="8"/>
      <c r="K240" s="1"/>
    </row>
    <row r="241" spans="1:11" ht="15">
      <c r="A241" s="1">
        <v>50</v>
      </c>
      <c r="B241" s="1" t="s">
        <v>226</v>
      </c>
      <c r="C241" s="11" t="s">
        <v>227</v>
      </c>
      <c r="D241" s="1"/>
      <c r="E241" s="1"/>
      <c r="F241" s="1"/>
      <c r="G241" s="1"/>
      <c r="H241" s="1"/>
      <c r="I241" s="8"/>
      <c r="J241" s="8"/>
      <c r="K241" s="1"/>
    </row>
    <row r="242" spans="1:11" ht="15">
      <c r="A242" s="1"/>
      <c r="B242" s="1"/>
      <c r="C242" s="1" t="s">
        <v>214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228</v>
      </c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/>
      <c r="B244" s="1"/>
      <c r="C244" s="1" t="s">
        <v>229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230</v>
      </c>
      <c r="D245" s="1"/>
      <c r="E245" s="1"/>
      <c r="F245" s="1"/>
      <c r="G245" s="1"/>
      <c r="H245" s="1"/>
      <c r="I245" s="8"/>
      <c r="J245" s="8"/>
      <c r="K245" s="1"/>
    </row>
    <row r="246" spans="1:11" ht="15">
      <c r="A246" s="1"/>
      <c r="B246" s="1"/>
      <c r="C246" s="1" t="s">
        <v>218</v>
      </c>
      <c r="D246" s="1"/>
      <c r="E246" s="1"/>
      <c r="F246" s="1"/>
      <c r="G246" s="1"/>
      <c r="H246" s="1"/>
      <c r="I246" s="8">
        <v>2000</v>
      </c>
      <c r="J246" s="8">
        <v>0</v>
      </c>
      <c r="K246" s="8">
        <f>J246/I246*100</f>
        <v>0</v>
      </c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8"/>
    </row>
    <row r="248" spans="1:11" ht="15">
      <c r="A248" s="1">
        <v>51</v>
      </c>
      <c r="B248" s="1" t="s">
        <v>279</v>
      </c>
      <c r="C248" s="11" t="s">
        <v>280</v>
      </c>
      <c r="D248" s="1"/>
      <c r="E248" s="1"/>
      <c r="F248" s="1"/>
      <c r="G248" s="1"/>
      <c r="H248" s="1"/>
      <c r="I248" s="8"/>
      <c r="J248" s="8"/>
      <c r="K248" s="1"/>
    </row>
    <row r="249" spans="1:11" ht="15">
      <c r="A249" s="1"/>
      <c r="B249" s="1"/>
      <c r="C249" s="1" t="s">
        <v>214</v>
      </c>
      <c r="D249" s="1"/>
      <c r="E249" s="1"/>
      <c r="F249" s="1"/>
      <c r="G249" s="1"/>
      <c r="H249" s="1"/>
      <c r="I249" s="8"/>
      <c r="J249" s="8"/>
      <c r="K249" s="1"/>
    </row>
    <row r="250" spans="1:11" ht="15">
      <c r="A250" s="1"/>
      <c r="B250" s="1"/>
      <c r="C250" s="1" t="s">
        <v>228</v>
      </c>
      <c r="D250" s="1"/>
      <c r="E250" s="1"/>
      <c r="F250" s="1"/>
      <c r="G250" s="1"/>
      <c r="H250" s="1"/>
      <c r="I250" s="8"/>
      <c r="J250" s="8"/>
      <c r="K250" s="1"/>
    </row>
    <row r="251" spans="1:11" ht="15">
      <c r="A251" s="1"/>
      <c r="B251" s="1"/>
      <c r="C251" s="1" t="s">
        <v>281</v>
      </c>
      <c r="D251" s="1"/>
      <c r="E251" s="1"/>
      <c r="F251" s="1"/>
      <c r="G251" s="1"/>
      <c r="H251" s="1"/>
      <c r="I251" s="8"/>
      <c r="J251" s="8"/>
      <c r="K251" s="1"/>
    </row>
    <row r="252" spans="1:11" ht="15">
      <c r="A252" s="1"/>
      <c r="B252" s="1"/>
      <c r="C252" s="1" t="s">
        <v>282</v>
      </c>
      <c r="D252" s="1"/>
      <c r="E252" s="1"/>
      <c r="F252" s="1"/>
      <c r="G252" s="1"/>
      <c r="H252" s="1"/>
      <c r="I252" s="8"/>
      <c r="J252" s="8"/>
      <c r="K252" s="1"/>
    </row>
    <row r="253" spans="1:11" ht="15">
      <c r="A253" s="1"/>
      <c r="B253" s="1"/>
      <c r="C253" s="1" t="s">
        <v>211</v>
      </c>
      <c r="D253" s="1"/>
      <c r="E253" s="1"/>
      <c r="F253" s="1"/>
      <c r="G253" s="1"/>
      <c r="H253" s="1"/>
      <c r="I253" s="8"/>
      <c r="J253" s="8"/>
      <c r="K253" s="1"/>
    </row>
    <row r="254" spans="1:11" ht="15">
      <c r="A254" s="1"/>
      <c r="B254" s="1"/>
      <c r="C254" s="1" t="s">
        <v>212</v>
      </c>
      <c r="D254" s="1"/>
      <c r="E254" s="1"/>
      <c r="F254" s="1"/>
      <c r="G254" s="1"/>
      <c r="H254" s="1"/>
      <c r="I254" s="8">
        <v>92000</v>
      </c>
      <c r="J254" s="8">
        <v>8000</v>
      </c>
      <c r="K254" s="8">
        <f>J254/I254*100</f>
        <v>8.695652173913043</v>
      </c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8"/>
      <c r="J255" s="8"/>
      <c r="K255" s="8"/>
    </row>
    <row r="256" spans="1:11" ht="15">
      <c r="A256" s="1">
        <v>52</v>
      </c>
      <c r="B256" s="1" t="s">
        <v>221</v>
      </c>
      <c r="C256" s="11" t="s">
        <v>222</v>
      </c>
      <c r="D256" s="1"/>
      <c r="E256" s="1"/>
      <c r="F256" s="1"/>
      <c r="G256" s="1"/>
      <c r="H256" s="1"/>
      <c r="I256" s="8"/>
      <c r="J256" s="8"/>
      <c r="K256" s="1"/>
    </row>
    <row r="257" spans="1:11" ht="15">
      <c r="A257" s="1"/>
      <c r="B257" s="1"/>
      <c r="C257" s="1" t="s">
        <v>214</v>
      </c>
      <c r="D257" s="1"/>
      <c r="E257" s="1"/>
      <c r="F257" s="1"/>
      <c r="G257" s="1"/>
      <c r="H257" s="1"/>
      <c r="I257" s="8"/>
      <c r="J257" s="8"/>
      <c r="K257" s="1"/>
    </row>
    <row r="258" spans="1:11" ht="15">
      <c r="A258" s="1"/>
      <c r="B258" s="1"/>
      <c r="C258" s="1" t="s">
        <v>228</v>
      </c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/>
      <c r="B259" s="1"/>
      <c r="C259" s="1" t="s">
        <v>223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224</v>
      </c>
      <c r="D260" s="1"/>
      <c r="E260" s="1"/>
      <c r="F260" s="1"/>
      <c r="G260" s="1"/>
      <c r="H260" s="1"/>
      <c r="I260" s="8"/>
      <c r="J260" s="8"/>
      <c r="K260" s="1"/>
    </row>
    <row r="261" spans="1:11" ht="15">
      <c r="A261" s="1"/>
      <c r="B261" s="1"/>
      <c r="C261" s="1" t="s">
        <v>225</v>
      </c>
      <c r="D261" s="1"/>
      <c r="E261" s="1"/>
      <c r="F261" s="1"/>
      <c r="G261" s="1"/>
      <c r="H261" s="1"/>
      <c r="I261" s="8"/>
      <c r="J261" s="8"/>
      <c r="K261" s="1"/>
    </row>
    <row r="262" spans="1:11" ht="15">
      <c r="A262" s="1"/>
      <c r="B262" s="1"/>
      <c r="C262" s="1" t="s">
        <v>331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332</v>
      </c>
      <c r="D263" s="1"/>
      <c r="E263" s="1"/>
      <c r="F263" s="1"/>
      <c r="G263" s="1"/>
      <c r="H263" s="1"/>
      <c r="I263" s="8">
        <v>39000</v>
      </c>
      <c r="J263" s="8">
        <v>694.12</v>
      </c>
      <c r="K263" s="8">
        <f>J263/I263*100</f>
        <v>1.779794871794872</v>
      </c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8"/>
      <c r="J264" s="8"/>
      <c r="K264" s="8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8"/>
      <c r="J265" s="8"/>
      <c r="K265" s="8"/>
    </row>
    <row r="266" spans="1:11" ht="15">
      <c r="A266" s="1">
        <v>53</v>
      </c>
      <c r="B266" s="1" t="s">
        <v>219</v>
      </c>
      <c r="C266" s="1" t="s">
        <v>220</v>
      </c>
      <c r="D266" s="1"/>
      <c r="E266" s="1"/>
      <c r="F266" s="1"/>
      <c r="G266" s="1"/>
      <c r="H266" s="1"/>
      <c r="I266" s="8"/>
      <c r="J266" s="8"/>
      <c r="K266" s="8"/>
    </row>
    <row r="267" spans="1:11" ht="15">
      <c r="A267" s="1"/>
      <c r="B267" s="1"/>
      <c r="C267" s="1" t="s">
        <v>214</v>
      </c>
      <c r="D267" s="1"/>
      <c r="E267" s="1"/>
      <c r="F267" s="1"/>
      <c r="G267" s="1"/>
      <c r="H267" s="1"/>
      <c r="I267" s="8"/>
      <c r="J267" s="8"/>
      <c r="K267" s="8"/>
    </row>
    <row r="268" spans="1:11" ht="15">
      <c r="A268" s="1"/>
      <c r="B268" s="1"/>
      <c r="C268" s="1" t="s">
        <v>305</v>
      </c>
      <c r="D268" s="1"/>
      <c r="E268" s="1"/>
      <c r="F268" s="1"/>
      <c r="G268" s="1"/>
      <c r="H268" s="1"/>
      <c r="I268" s="8"/>
      <c r="J268" s="8"/>
      <c r="K268" s="8"/>
    </row>
    <row r="269" spans="1:11" ht="15">
      <c r="A269" s="1"/>
      <c r="B269" s="1"/>
      <c r="C269" s="1" t="s">
        <v>306</v>
      </c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/>
      <c r="B270" s="1"/>
      <c r="C270" s="1" t="s">
        <v>230</v>
      </c>
      <c r="D270" s="1"/>
      <c r="E270" s="1"/>
      <c r="F270" s="1"/>
      <c r="G270" s="1"/>
      <c r="H270" s="1"/>
      <c r="I270" s="8"/>
      <c r="J270" s="8"/>
      <c r="K270" s="8"/>
    </row>
    <row r="271" spans="1:11" ht="15">
      <c r="A271" s="1"/>
      <c r="B271" s="1"/>
      <c r="C271" s="1" t="s">
        <v>218</v>
      </c>
      <c r="D271" s="1"/>
      <c r="E271" s="1"/>
      <c r="F271" s="1"/>
      <c r="G271" s="1"/>
      <c r="H271" s="1"/>
      <c r="I271" s="8">
        <v>65000</v>
      </c>
      <c r="J271" s="8">
        <v>17850.03</v>
      </c>
      <c r="K271" s="8">
        <f>J271/I271*100</f>
        <v>27.461584615384616</v>
      </c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8"/>
      <c r="J272" s="8"/>
      <c r="K272" s="8"/>
    </row>
    <row r="273" spans="1:11" ht="15">
      <c r="A273" s="1">
        <v>54</v>
      </c>
      <c r="B273" s="1" t="s">
        <v>215</v>
      </c>
      <c r="C273" s="1" t="s">
        <v>196</v>
      </c>
      <c r="D273" s="1"/>
      <c r="E273" s="1"/>
      <c r="F273" s="1"/>
      <c r="G273" s="1"/>
      <c r="H273" s="1"/>
      <c r="I273" s="8"/>
      <c r="J273" s="8"/>
      <c r="K273" s="8"/>
    </row>
    <row r="274" spans="1:11" ht="15">
      <c r="A274" s="1"/>
      <c r="B274" s="1"/>
      <c r="C274" s="1" t="s">
        <v>214</v>
      </c>
      <c r="D274" s="1"/>
      <c r="E274" s="1"/>
      <c r="F274" s="1"/>
      <c r="G274" s="1"/>
      <c r="H274" s="1"/>
      <c r="I274" s="8"/>
      <c r="J274" s="8"/>
      <c r="K274" s="8"/>
    </row>
    <row r="275" spans="1:11" ht="15">
      <c r="A275" s="1"/>
      <c r="B275" s="1"/>
      <c r="C275" s="1" t="s">
        <v>303</v>
      </c>
      <c r="D275" s="1"/>
      <c r="E275" s="1"/>
      <c r="F275" s="1"/>
      <c r="G275" s="1"/>
      <c r="H275" s="1"/>
      <c r="I275" s="8"/>
      <c r="J275" s="8"/>
      <c r="K275" s="8"/>
    </row>
    <row r="276" spans="1:11" ht="15">
      <c r="A276" s="1"/>
      <c r="B276" s="1"/>
      <c r="C276" s="1" t="s">
        <v>307</v>
      </c>
      <c r="D276" s="1"/>
      <c r="E276" s="1"/>
      <c r="F276" s="1"/>
      <c r="G276" s="1"/>
      <c r="H276" s="1"/>
      <c r="I276" s="8"/>
      <c r="J276" s="8"/>
      <c r="K276" s="8"/>
    </row>
    <row r="277" spans="1:11" ht="15">
      <c r="A277" s="1"/>
      <c r="B277" s="1"/>
      <c r="C277" s="1" t="s">
        <v>197</v>
      </c>
      <c r="D277" s="1"/>
      <c r="E277" s="1"/>
      <c r="F277" s="1"/>
      <c r="G277" s="1"/>
      <c r="H277" s="1"/>
      <c r="I277" s="8"/>
      <c r="J277" s="8"/>
      <c r="K277" s="8"/>
    </row>
    <row r="278" spans="1:11" ht="15">
      <c r="A278" s="1"/>
      <c r="B278" s="1"/>
      <c r="C278" s="1" t="s">
        <v>198</v>
      </c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/>
      <c r="B279" s="1"/>
      <c r="C279" s="1" t="s">
        <v>216</v>
      </c>
      <c r="D279" s="1"/>
      <c r="E279" s="1"/>
      <c r="F279" s="1"/>
      <c r="G279" s="1"/>
      <c r="H279" s="1"/>
      <c r="I279" s="8">
        <v>59500</v>
      </c>
      <c r="J279" s="8">
        <v>0</v>
      </c>
      <c r="K279" s="8">
        <f>J279/I279*100</f>
        <v>0</v>
      </c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>
        <v>55</v>
      </c>
      <c r="B281" s="1" t="s">
        <v>308</v>
      </c>
      <c r="C281" s="1" t="s">
        <v>302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214</v>
      </c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/>
      <c r="B283" s="1"/>
      <c r="C283" s="1" t="s">
        <v>303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304</v>
      </c>
      <c r="D284" s="1"/>
      <c r="E284" s="1"/>
      <c r="F284" s="1"/>
      <c r="G284" s="1"/>
      <c r="H284" s="1"/>
      <c r="I284" s="8"/>
      <c r="J284" s="8"/>
      <c r="K284" s="8"/>
    </row>
    <row r="285" spans="1:11" ht="15">
      <c r="A285" s="1"/>
      <c r="B285" s="1"/>
      <c r="C285" s="1" t="s">
        <v>230</v>
      </c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/>
      <c r="B286" s="1"/>
      <c r="C286" s="1" t="s">
        <v>216</v>
      </c>
      <c r="D286" s="1"/>
      <c r="E286" s="1"/>
      <c r="F286" s="1"/>
      <c r="G286" s="1"/>
      <c r="H286" s="1"/>
      <c r="I286" s="8">
        <v>2500</v>
      </c>
      <c r="J286" s="8">
        <v>0.5</v>
      </c>
      <c r="K286" s="8">
        <f>J286/I286*100</f>
        <v>0.02</v>
      </c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>
        <v>56</v>
      </c>
      <c r="B288" s="1" t="s">
        <v>309</v>
      </c>
      <c r="C288" s="1" t="s">
        <v>196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310</v>
      </c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/>
      <c r="B290" s="1"/>
      <c r="C290" s="1" t="s">
        <v>311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312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313</v>
      </c>
      <c r="D292" s="1"/>
      <c r="E292" s="1"/>
      <c r="F292" s="1"/>
      <c r="G292" s="1"/>
      <c r="H292" s="1"/>
      <c r="I292" s="8"/>
      <c r="J292" s="8"/>
      <c r="K292" s="8"/>
    </row>
    <row r="293" spans="1:11" ht="15">
      <c r="A293" s="1"/>
      <c r="B293" s="1"/>
      <c r="C293" s="1" t="s">
        <v>314</v>
      </c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/>
      <c r="B294" s="1"/>
      <c r="C294" s="1" t="s">
        <v>315</v>
      </c>
      <c r="D294" s="1"/>
      <c r="E294" s="1"/>
      <c r="F294" s="1"/>
      <c r="G294" s="1"/>
      <c r="H294" s="1"/>
      <c r="I294" s="8">
        <v>10000</v>
      </c>
      <c r="J294" s="8">
        <v>250</v>
      </c>
      <c r="K294" s="8">
        <f>J294/I294*100</f>
        <v>2.5</v>
      </c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>
        <v>57</v>
      </c>
      <c r="B296" s="1" t="s">
        <v>217</v>
      </c>
      <c r="C296" s="1" t="s">
        <v>183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184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185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186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187</v>
      </c>
      <c r="D300" s="1"/>
      <c r="E300" s="1"/>
      <c r="F300" s="1"/>
      <c r="G300" s="1"/>
      <c r="H300" s="1"/>
      <c r="I300" s="8">
        <v>1500</v>
      </c>
      <c r="J300" s="8">
        <v>0</v>
      </c>
      <c r="K300" s="8">
        <f>J300/I300*100</f>
        <v>0</v>
      </c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>
        <v>58</v>
      </c>
      <c r="B302" s="1" t="s">
        <v>316</v>
      </c>
      <c r="C302" s="1" t="s">
        <v>199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200</v>
      </c>
      <c r="D303" s="1"/>
      <c r="E303" s="1"/>
      <c r="F303" s="1"/>
      <c r="G303" s="1"/>
      <c r="H303" s="1"/>
      <c r="I303" s="8"/>
      <c r="J303" s="8"/>
      <c r="K303" s="8"/>
    </row>
    <row r="304" spans="1:11" ht="15">
      <c r="A304" s="1"/>
      <c r="B304" s="1"/>
      <c r="C304" s="1" t="s">
        <v>317</v>
      </c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/>
      <c r="B305" s="1"/>
      <c r="C305" s="1" t="s">
        <v>318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319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320</v>
      </c>
      <c r="D307" s="1"/>
      <c r="E307" s="1"/>
      <c r="F307" s="1"/>
      <c r="G307" s="1"/>
      <c r="H307" s="1"/>
      <c r="I307" s="8"/>
      <c r="J307" s="8"/>
      <c r="K307" s="8"/>
    </row>
    <row r="308" spans="1:11" ht="15">
      <c r="A308" s="1"/>
      <c r="B308" s="1"/>
      <c r="C308" s="1" t="s">
        <v>321</v>
      </c>
      <c r="D308" s="1"/>
      <c r="E308" s="1"/>
      <c r="F308" s="1"/>
      <c r="G308" s="1"/>
      <c r="H308" s="1"/>
      <c r="I308" s="8">
        <v>135700</v>
      </c>
      <c r="J308" s="8">
        <v>0</v>
      </c>
      <c r="K308" s="8">
        <f>J308/I308*100</f>
        <v>0</v>
      </c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>
        <v>59</v>
      </c>
      <c r="B310" s="1" t="s">
        <v>193</v>
      </c>
      <c r="C310" s="1" t="s">
        <v>322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323</v>
      </c>
      <c r="D311" s="1"/>
      <c r="E311" s="1"/>
      <c r="F311" s="1"/>
      <c r="G311" s="1"/>
      <c r="H311" s="1"/>
      <c r="I311" s="8"/>
      <c r="J311" s="8"/>
      <c r="K311" s="8"/>
    </row>
    <row r="312" spans="1:11" ht="15">
      <c r="A312" s="1"/>
      <c r="B312" s="1"/>
      <c r="C312" s="1" t="s">
        <v>194</v>
      </c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/>
      <c r="B313" s="1"/>
      <c r="C313" s="1" t="s">
        <v>195</v>
      </c>
      <c r="D313" s="1"/>
      <c r="E313" s="1"/>
      <c r="F313" s="1"/>
      <c r="G313" s="1"/>
      <c r="H313" s="1"/>
      <c r="I313" s="8">
        <v>115400</v>
      </c>
      <c r="J313" s="8">
        <v>0</v>
      </c>
      <c r="K313" s="8">
        <f>J313/I313*100</f>
        <v>0</v>
      </c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>
        <v>60</v>
      </c>
      <c r="B315" s="1" t="s">
        <v>188</v>
      </c>
      <c r="C315" s="1" t="s">
        <v>324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325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189</v>
      </c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/>
      <c r="B318" s="1"/>
      <c r="C318" s="1" t="s">
        <v>190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191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192</v>
      </c>
      <c r="D320" s="1"/>
      <c r="E320" s="1"/>
      <c r="F320" s="1"/>
      <c r="G320" s="1"/>
      <c r="H320" s="1"/>
      <c r="I320" s="8">
        <v>6000</v>
      </c>
      <c r="J320" s="8">
        <v>100000</v>
      </c>
      <c r="K320" s="8">
        <f>J320/I320*100</f>
        <v>1666.6666666666667</v>
      </c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8"/>
      <c r="J321" s="8"/>
      <c r="K321" s="8"/>
    </row>
    <row r="322" spans="1:11" ht="15">
      <c r="A322" s="1">
        <v>61</v>
      </c>
      <c r="B322" s="4" t="s">
        <v>379</v>
      </c>
      <c r="C322" s="4" t="s">
        <v>365</v>
      </c>
      <c r="D322" s="4"/>
      <c r="E322" s="4"/>
      <c r="F322" s="4"/>
      <c r="G322" s="2"/>
      <c r="H322" s="1"/>
      <c r="I322" s="8"/>
      <c r="J322" s="7">
        <f>J325</f>
        <v>-4500</v>
      </c>
      <c r="K322" s="8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>
        <v>62</v>
      </c>
      <c r="B324" s="1" t="s">
        <v>380</v>
      </c>
      <c r="C324" s="1" t="s">
        <v>381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77</v>
      </c>
      <c r="D325" s="1"/>
      <c r="E325" s="1"/>
      <c r="F325" s="1"/>
      <c r="G325" s="1"/>
      <c r="H325" s="1"/>
      <c r="I325" s="8"/>
      <c r="J325" s="8">
        <v>-4500</v>
      </c>
      <c r="K325" s="8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8"/>
      <c r="J326" s="8"/>
      <c r="K326" s="1"/>
    </row>
    <row r="327" spans="1:11" ht="15">
      <c r="A327" s="1">
        <v>63</v>
      </c>
      <c r="B327" s="4" t="s">
        <v>135</v>
      </c>
      <c r="C327" s="4" t="s">
        <v>136</v>
      </c>
      <c r="D327" s="4"/>
      <c r="E327" s="4"/>
      <c r="F327" s="4"/>
      <c r="G327" s="2"/>
      <c r="H327" s="2"/>
      <c r="I327" s="7">
        <f>I330</f>
        <v>1193616766.74</v>
      </c>
      <c r="J327" s="7">
        <f>J330+J465</f>
        <v>39337024.1</v>
      </c>
      <c r="K327" s="7">
        <f>J327/I327*100</f>
        <v>3.295615912587847</v>
      </c>
    </row>
    <row r="328" spans="1:11" ht="15">
      <c r="A328" s="1"/>
      <c r="B328" s="4"/>
      <c r="C328" s="4"/>
      <c r="D328" s="4"/>
      <c r="E328" s="4"/>
      <c r="F328" s="4"/>
      <c r="G328" s="2"/>
      <c r="H328" s="2"/>
      <c r="I328" s="7"/>
      <c r="J328" s="7"/>
      <c r="K328" s="2"/>
    </row>
    <row r="329" spans="1:11" ht="15">
      <c r="A329" s="1">
        <v>64</v>
      </c>
      <c r="B329" s="4" t="s">
        <v>137</v>
      </c>
      <c r="C329" s="4" t="s">
        <v>138</v>
      </c>
      <c r="D329" s="4"/>
      <c r="E329" s="4"/>
      <c r="F329" s="4"/>
      <c r="G329" s="2"/>
      <c r="H329" s="2"/>
      <c r="I329" s="7"/>
      <c r="J329" s="7"/>
      <c r="K329" s="2"/>
    </row>
    <row r="330" spans="1:11" ht="15">
      <c r="A330" s="1"/>
      <c r="B330" s="4"/>
      <c r="C330" s="4" t="s">
        <v>139</v>
      </c>
      <c r="D330" s="4"/>
      <c r="E330" s="4"/>
      <c r="F330" s="4"/>
      <c r="G330" s="2"/>
      <c r="H330" s="2"/>
      <c r="I330" s="7">
        <f>I333+I337+I340+I346+I348+I367+I371+I416+I430+I433+I438+I443+I447+I451+I455+I457+I459+I461</f>
        <v>1193616766.74</v>
      </c>
      <c r="J330" s="7">
        <f>J333+J337+J340+J346+J348+J367+J371+J416+J430+J433+J438+J443+J447+J451+J455+J457+J459+J462</f>
        <v>78009460.08</v>
      </c>
      <c r="K330" s="7">
        <f>J330/I330*100</f>
        <v>6.5355533077052055</v>
      </c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8"/>
      <c r="J331" s="8"/>
      <c r="K331" s="1"/>
    </row>
    <row r="332" spans="1:11" ht="15">
      <c r="A332" s="1">
        <v>65</v>
      </c>
      <c r="B332" s="1" t="s">
        <v>166</v>
      </c>
      <c r="C332" s="1" t="s">
        <v>140</v>
      </c>
      <c r="D332" s="1"/>
      <c r="E332" s="1"/>
      <c r="F332" s="1"/>
      <c r="G332" s="1"/>
      <c r="H332" s="1"/>
      <c r="I332" s="8"/>
      <c r="J332" s="8"/>
      <c r="K332" s="1"/>
    </row>
    <row r="333" spans="1:11" ht="15">
      <c r="A333" s="1"/>
      <c r="B333" s="1"/>
      <c r="C333" s="1" t="s">
        <v>141</v>
      </c>
      <c r="D333" s="1"/>
      <c r="E333" s="1"/>
      <c r="F333" s="1"/>
      <c r="G333" s="1"/>
      <c r="H333" s="1"/>
      <c r="I333" s="8">
        <v>353794000</v>
      </c>
      <c r="J333" s="8">
        <v>29483000</v>
      </c>
      <c r="K333" s="8">
        <f>J333/I333*100</f>
        <v>8.333380441725977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>
        <v>66</v>
      </c>
      <c r="B335" s="1" t="s">
        <v>180</v>
      </c>
      <c r="C335" s="1" t="s">
        <v>140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181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182</v>
      </c>
      <c r="D337" s="1"/>
      <c r="E337" s="1"/>
      <c r="F337" s="1"/>
      <c r="G337" s="1"/>
      <c r="H337" s="1"/>
      <c r="I337" s="8">
        <v>109608000</v>
      </c>
      <c r="J337" s="8">
        <v>9134000</v>
      </c>
      <c r="K337" s="8">
        <f>J337/I337*100</f>
        <v>8.333333333333332</v>
      </c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>
        <v>67</v>
      </c>
      <c r="B339" s="1" t="s">
        <v>333</v>
      </c>
      <c r="C339" s="1" t="s">
        <v>334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335</v>
      </c>
      <c r="D340" s="1"/>
      <c r="E340" s="1"/>
      <c r="F340" s="1"/>
      <c r="G340" s="1"/>
      <c r="H340" s="1"/>
      <c r="I340" s="8">
        <v>13375000</v>
      </c>
      <c r="J340" s="8">
        <v>0</v>
      </c>
      <c r="K340" s="8">
        <f>J340/I340*100</f>
        <v>0</v>
      </c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>
        <v>68</v>
      </c>
      <c r="B342" s="1" t="s">
        <v>346</v>
      </c>
      <c r="C342" s="1" t="s">
        <v>347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348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349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350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370</v>
      </c>
      <c r="D346" s="1"/>
      <c r="E346" s="1"/>
      <c r="F346" s="1"/>
      <c r="G346" s="1"/>
      <c r="H346" s="1"/>
      <c r="I346" s="8">
        <v>12577000</v>
      </c>
      <c r="J346" s="8">
        <v>0</v>
      </c>
      <c r="K346" s="8">
        <f>J346/I346*100</f>
        <v>0</v>
      </c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8"/>
      <c r="J347" s="8"/>
      <c r="K347" s="1"/>
    </row>
    <row r="348" spans="1:11" ht="15">
      <c r="A348" s="1">
        <v>69</v>
      </c>
      <c r="B348" s="15" t="s">
        <v>169</v>
      </c>
      <c r="C348" s="1" t="s">
        <v>142</v>
      </c>
      <c r="D348" s="1"/>
      <c r="E348" s="1"/>
      <c r="F348" s="1"/>
      <c r="G348" s="1"/>
      <c r="H348" s="1"/>
      <c r="I348" s="8">
        <f>I354+I363</f>
        <v>322022900</v>
      </c>
      <c r="J348" s="8">
        <f>J354+J363</f>
        <v>10423000</v>
      </c>
      <c r="K348" s="8">
        <f>J348/I348*100</f>
        <v>3.2367263321956297</v>
      </c>
    </row>
    <row r="349" spans="1:11" ht="15">
      <c r="A349" s="1"/>
      <c r="B349" s="1"/>
      <c r="C349" s="1" t="s">
        <v>249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8"/>
      <c r="J350" s="8"/>
      <c r="K350" s="8"/>
    </row>
    <row r="351" spans="1:11" ht="15">
      <c r="A351" s="1"/>
      <c r="B351" s="1"/>
      <c r="C351" s="17" t="s">
        <v>238</v>
      </c>
      <c r="D351" s="17"/>
      <c r="E351" s="17"/>
      <c r="F351" s="17"/>
      <c r="G351" s="17"/>
      <c r="H351" s="17"/>
      <c r="I351" s="8"/>
      <c r="J351" s="8"/>
      <c r="K351" s="8"/>
    </row>
    <row r="352" spans="1:11" ht="15">
      <c r="A352" s="1"/>
      <c r="B352" s="1"/>
      <c r="C352" s="17" t="s">
        <v>239</v>
      </c>
      <c r="D352" s="17"/>
      <c r="E352" s="17"/>
      <c r="F352" s="17"/>
      <c r="G352" s="17"/>
      <c r="H352" s="17"/>
      <c r="I352" s="8"/>
      <c r="J352" s="8"/>
      <c r="K352" s="8"/>
    </row>
    <row r="353" spans="1:11" ht="15">
      <c r="A353" s="1"/>
      <c r="B353" s="1"/>
      <c r="C353" s="17" t="s">
        <v>240</v>
      </c>
      <c r="D353" s="17"/>
      <c r="E353" s="17"/>
      <c r="F353" s="17"/>
      <c r="G353" s="17"/>
      <c r="H353" s="17"/>
      <c r="I353" s="8"/>
      <c r="J353" s="8"/>
      <c r="K353" s="8"/>
    </row>
    <row r="354" spans="1:11" ht="15">
      <c r="A354" s="1"/>
      <c r="B354" s="1"/>
      <c r="C354" s="17" t="s">
        <v>241</v>
      </c>
      <c r="D354" s="17"/>
      <c r="E354" s="17"/>
      <c r="F354" s="17"/>
      <c r="G354" s="17"/>
      <c r="H354" s="17"/>
      <c r="I354" s="8">
        <v>113816000</v>
      </c>
      <c r="J354" s="8">
        <v>3758000</v>
      </c>
      <c r="K354" s="8">
        <f>J354/I354*100</f>
        <v>3.301820482181767</v>
      </c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8"/>
      <c r="J355" s="8"/>
      <c r="K355" s="8"/>
    </row>
    <row r="356" spans="1:11" ht="15">
      <c r="A356" s="1"/>
      <c r="B356" s="1"/>
      <c r="C356" s="17" t="s">
        <v>242</v>
      </c>
      <c r="D356" s="17"/>
      <c r="E356" s="17"/>
      <c r="F356" s="17"/>
      <c r="G356" s="17"/>
      <c r="H356" s="17"/>
      <c r="I356" s="8"/>
      <c r="J356" s="8"/>
      <c r="K356" s="8"/>
    </row>
    <row r="357" spans="1:11" ht="15">
      <c r="A357" s="1"/>
      <c r="B357" s="1"/>
      <c r="C357" s="17" t="s">
        <v>239</v>
      </c>
      <c r="D357" s="17"/>
      <c r="E357" s="17"/>
      <c r="F357" s="17"/>
      <c r="G357" s="17"/>
      <c r="H357" s="17"/>
      <c r="I357" s="8"/>
      <c r="J357" s="8"/>
      <c r="K357" s="8"/>
    </row>
    <row r="358" spans="1:11" ht="15">
      <c r="A358" s="1"/>
      <c r="B358" s="1"/>
      <c r="C358" s="17" t="s">
        <v>243</v>
      </c>
      <c r="D358" s="17"/>
      <c r="E358" s="17"/>
      <c r="F358" s="17"/>
      <c r="G358" s="17"/>
      <c r="H358" s="1"/>
      <c r="I358" s="8"/>
      <c r="J358" s="8"/>
      <c r="K358" s="8"/>
    </row>
    <row r="359" spans="1:11" ht="15">
      <c r="A359" s="1"/>
      <c r="B359" s="1"/>
      <c r="C359" s="17" t="s">
        <v>244</v>
      </c>
      <c r="D359" s="17"/>
      <c r="E359" s="17"/>
      <c r="F359" s="17"/>
      <c r="G359" s="17"/>
      <c r="H359" s="17"/>
      <c r="I359" s="8"/>
      <c r="J359" s="8"/>
      <c r="K359" s="8"/>
    </row>
    <row r="360" spans="1:11" ht="15">
      <c r="A360" s="1"/>
      <c r="B360" s="1"/>
      <c r="C360" s="17" t="s">
        <v>245</v>
      </c>
      <c r="D360" s="17"/>
      <c r="E360" s="17"/>
      <c r="F360" s="17"/>
      <c r="G360" s="17"/>
      <c r="H360" s="17"/>
      <c r="I360" s="8"/>
      <c r="J360" s="8"/>
      <c r="K360" s="8"/>
    </row>
    <row r="361" spans="1:11" ht="15">
      <c r="A361" s="1"/>
      <c r="B361" s="1"/>
      <c r="C361" s="17" t="s">
        <v>246</v>
      </c>
      <c r="D361" s="17"/>
      <c r="E361" s="17"/>
      <c r="F361" s="17"/>
      <c r="G361" s="17"/>
      <c r="H361" s="1"/>
      <c r="I361" s="8"/>
      <c r="J361" s="8"/>
      <c r="K361" s="8"/>
    </row>
    <row r="362" spans="1:11" ht="15">
      <c r="A362" s="1"/>
      <c r="B362" s="1"/>
      <c r="C362" s="17" t="s">
        <v>247</v>
      </c>
      <c r="D362" s="17"/>
      <c r="E362" s="17"/>
      <c r="F362" s="17"/>
      <c r="G362" s="17"/>
      <c r="H362" s="1"/>
      <c r="I362" s="8"/>
      <c r="J362" s="8"/>
      <c r="K362" s="8"/>
    </row>
    <row r="363" spans="1:11" ht="15">
      <c r="A363" s="1"/>
      <c r="B363" s="1"/>
      <c r="C363" s="17" t="s">
        <v>248</v>
      </c>
      <c r="D363" s="17"/>
      <c r="E363" s="17"/>
      <c r="F363" s="17"/>
      <c r="G363" s="17"/>
      <c r="H363" s="1"/>
      <c r="I363" s="8">
        <v>208206900</v>
      </c>
      <c r="J363" s="8">
        <v>6665000</v>
      </c>
      <c r="K363" s="8">
        <f>J363/I363*100</f>
        <v>3.201142709487534</v>
      </c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>
        <v>70</v>
      </c>
      <c r="B365" s="1" t="s">
        <v>167</v>
      </c>
      <c r="C365" s="1" t="s">
        <v>143</v>
      </c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/>
      <c r="B366" s="1"/>
      <c r="C366" s="1" t="s">
        <v>144</v>
      </c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/>
      <c r="B367" s="1"/>
      <c r="C367" s="1" t="s">
        <v>145</v>
      </c>
      <c r="D367" s="1"/>
      <c r="E367" s="1"/>
      <c r="F367" s="1"/>
      <c r="G367" s="1"/>
      <c r="H367" s="1"/>
      <c r="I367" s="8">
        <v>50161700</v>
      </c>
      <c r="J367" s="8">
        <v>5763466.67</v>
      </c>
      <c r="K367" s="8">
        <f>J367/I367*100</f>
        <v>11.48977540633591</v>
      </c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8"/>
      <c r="J368" s="8"/>
      <c r="K368" s="1"/>
    </row>
    <row r="369" spans="1:11" ht="15">
      <c r="A369" s="1">
        <v>71</v>
      </c>
      <c r="B369" s="1" t="s">
        <v>168</v>
      </c>
      <c r="C369" s="1" t="s">
        <v>146</v>
      </c>
      <c r="D369" s="1"/>
      <c r="E369" s="1"/>
      <c r="F369" s="1"/>
      <c r="G369" s="1"/>
      <c r="H369" s="1"/>
      <c r="I369" s="8"/>
      <c r="J369" s="8"/>
      <c r="K369" s="1"/>
    </row>
    <row r="370" spans="1:11" ht="15">
      <c r="A370" s="1"/>
      <c r="B370" s="1"/>
      <c r="C370" s="1" t="s">
        <v>147</v>
      </c>
      <c r="D370" s="1"/>
      <c r="E370" s="1"/>
      <c r="F370" s="1"/>
      <c r="G370" s="1"/>
      <c r="H370" s="1"/>
      <c r="I370" s="8"/>
      <c r="J370" s="8"/>
      <c r="K370" s="1"/>
    </row>
    <row r="371" spans="1:11" ht="15">
      <c r="A371" s="1"/>
      <c r="B371" s="1"/>
      <c r="C371" s="1" t="s">
        <v>148</v>
      </c>
      <c r="D371" s="1"/>
      <c r="E371" s="1"/>
      <c r="F371" s="1"/>
      <c r="G371" s="1"/>
      <c r="H371" s="1"/>
      <c r="I371" s="8">
        <f>I378+I383+I387+I393+I400+I406+I412</f>
        <v>92852900</v>
      </c>
      <c r="J371" s="8">
        <f>J378+J383+J387+J393+J400+J406+J412</f>
        <v>22200000</v>
      </c>
      <c r="K371" s="8">
        <f>J371/I371*100</f>
        <v>23.908784755241893</v>
      </c>
    </row>
    <row r="372" spans="1:11" ht="15">
      <c r="A372" s="1"/>
      <c r="B372" s="1"/>
      <c r="C372" s="1" t="s">
        <v>249</v>
      </c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/>
      <c r="B374" s="1"/>
      <c r="C374" s="17" t="s">
        <v>250</v>
      </c>
      <c r="D374" s="17"/>
      <c r="E374" s="17"/>
      <c r="F374" s="17"/>
      <c r="G374" s="17"/>
      <c r="H374" s="1"/>
      <c r="I374" s="8"/>
      <c r="J374" s="8"/>
      <c r="K374" s="8"/>
    </row>
    <row r="375" spans="1:11" ht="15">
      <c r="A375" s="1"/>
      <c r="B375" s="1"/>
      <c r="C375" s="17" t="s">
        <v>326</v>
      </c>
      <c r="D375" s="17"/>
      <c r="E375" s="17"/>
      <c r="F375" s="17"/>
      <c r="G375" s="17"/>
      <c r="H375" s="1"/>
      <c r="I375" s="8"/>
      <c r="J375" s="8"/>
      <c r="K375" s="8"/>
    </row>
    <row r="376" spans="1:11" ht="15">
      <c r="A376" s="1"/>
      <c r="B376" s="1"/>
      <c r="C376" s="17" t="s">
        <v>327</v>
      </c>
      <c r="D376" s="17"/>
      <c r="E376" s="17"/>
      <c r="F376" s="17"/>
      <c r="G376" s="17"/>
      <c r="H376" s="1"/>
      <c r="I376" s="8"/>
      <c r="J376" s="8"/>
      <c r="K376" s="8"/>
    </row>
    <row r="377" spans="1:11" ht="15">
      <c r="A377" s="1"/>
      <c r="B377" s="1"/>
      <c r="C377" s="17" t="s">
        <v>328</v>
      </c>
      <c r="D377" s="17"/>
      <c r="E377" s="17"/>
      <c r="F377" s="17"/>
      <c r="G377" s="17"/>
      <c r="H377" s="1"/>
      <c r="I377" s="8"/>
      <c r="J377" s="8"/>
      <c r="K377" s="8"/>
    </row>
    <row r="378" spans="1:11" ht="15">
      <c r="A378" s="1"/>
      <c r="B378" s="1"/>
      <c r="C378" s="17" t="s">
        <v>329</v>
      </c>
      <c r="D378" s="17"/>
      <c r="E378" s="17"/>
      <c r="F378" s="17"/>
      <c r="G378" s="17"/>
      <c r="H378" s="1"/>
      <c r="I378" s="8">
        <v>437800</v>
      </c>
      <c r="J378" s="8">
        <v>0</v>
      </c>
      <c r="K378" s="8">
        <f>J378/I378*100</f>
        <v>0</v>
      </c>
    </row>
    <row r="379" spans="1:11" ht="15">
      <c r="A379" s="1"/>
      <c r="B379" s="1"/>
      <c r="C379" s="12"/>
      <c r="D379" s="12"/>
      <c r="E379" s="12"/>
      <c r="F379" s="12"/>
      <c r="G379" s="12"/>
      <c r="H379" s="1"/>
      <c r="I379" s="8"/>
      <c r="J379" s="8"/>
      <c r="K379" s="8"/>
    </row>
    <row r="380" spans="1:11" ht="15">
      <c r="A380" s="1"/>
      <c r="B380" s="1"/>
      <c r="C380" s="17" t="s">
        <v>250</v>
      </c>
      <c r="D380" s="17"/>
      <c r="E380" s="17"/>
      <c r="F380" s="17"/>
      <c r="G380" s="17"/>
      <c r="H380" s="1"/>
      <c r="I380" s="8"/>
      <c r="J380" s="8"/>
      <c r="K380" s="8"/>
    </row>
    <row r="381" spans="1:11" ht="15">
      <c r="A381" s="1"/>
      <c r="B381" s="1"/>
      <c r="C381" s="17" t="s">
        <v>371</v>
      </c>
      <c r="D381" s="17"/>
      <c r="E381" s="17"/>
      <c r="F381" s="17"/>
      <c r="G381" s="17"/>
      <c r="H381" s="1"/>
      <c r="I381" s="8"/>
      <c r="J381" s="8"/>
      <c r="K381" s="8"/>
    </row>
    <row r="382" spans="1:11" ht="15">
      <c r="A382" s="1"/>
      <c r="B382" s="1"/>
      <c r="C382" s="12" t="s">
        <v>372</v>
      </c>
      <c r="D382" s="12"/>
      <c r="E382" s="12"/>
      <c r="F382" s="12"/>
      <c r="G382" s="12"/>
      <c r="H382" s="1"/>
      <c r="I382" s="8"/>
      <c r="J382" s="8"/>
      <c r="K382" s="8"/>
    </row>
    <row r="383" spans="1:11" ht="15">
      <c r="A383" s="1"/>
      <c r="B383" s="1"/>
      <c r="C383" s="12" t="s">
        <v>373</v>
      </c>
      <c r="D383" s="12"/>
      <c r="E383" s="12"/>
      <c r="F383" s="12"/>
      <c r="G383" s="12"/>
      <c r="H383" s="1"/>
      <c r="I383" s="8">
        <v>173300</v>
      </c>
      <c r="J383" s="8">
        <v>0</v>
      </c>
      <c r="K383" s="8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8"/>
      <c r="J384" s="8"/>
      <c r="K384" s="8"/>
    </row>
    <row r="385" spans="1:11" ht="15">
      <c r="A385" s="1"/>
      <c r="B385" s="1"/>
      <c r="C385" s="17" t="s">
        <v>251</v>
      </c>
      <c r="D385" s="17"/>
      <c r="E385" s="17"/>
      <c r="F385" s="17"/>
      <c r="G385" s="17"/>
      <c r="H385" s="1"/>
      <c r="I385" s="8"/>
      <c r="J385" s="8"/>
      <c r="K385" s="8"/>
    </row>
    <row r="386" spans="1:11" ht="15">
      <c r="A386" s="1"/>
      <c r="B386" s="1"/>
      <c r="C386" s="17" t="s">
        <v>252</v>
      </c>
      <c r="D386" s="17"/>
      <c r="E386" s="17"/>
      <c r="F386" s="17"/>
      <c r="G386" s="17"/>
      <c r="H386" s="1"/>
      <c r="I386" s="8"/>
      <c r="J386" s="8"/>
      <c r="K386" s="8"/>
    </row>
    <row r="387" spans="1:11" ht="15">
      <c r="A387" s="1"/>
      <c r="B387" s="1"/>
      <c r="C387" s="17" t="s">
        <v>253</v>
      </c>
      <c r="D387" s="17"/>
      <c r="E387" s="17"/>
      <c r="F387" s="17"/>
      <c r="G387" s="17"/>
      <c r="H387" s="1"/>
      <c r="I387" s="8">
        <v>115200</v>
      </c>
      <c r="J387" s="8">
        <v>0</v>
      </c>
      <c r="K387" s="8">
        <f>J387/I387*100</f>
        <v>0</v>
      </c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8"/>
      <c r="J388" s="8"/>
      <c r="K388" s="8"/>
    </row>
    <row r="389" spans="1:11" ht="15">
      <c r="A389" s="1"/>
      <c r="B389" s="1"/>
      <c r="C389" s="17" t="s">
        <v>254</v>
      </c>
      <c r="D389" s="17"/>
      <c r="E389" s="17"/>
      <c r="F389" s="17"/>
      <c r="G389" s="17"/>
      <c r="H389" s="1"/>
      <c r="I389" s="8"/>
      <c r="J389" s="8"/>
      <c r="K389" s="8"/>
    </row>
    <row r="390" spans="1:11" ht="15">
      <c r="A390" s="1"/>
      <c r="B390" s="1"/>
      <c r="C390" s="17" t="s">
        <v>255</v>
      </c>
      <c r="D390" s="17"/>
      <c r="E390" s="17"/>
      <c r="F390" s="17"/>
      <c r="G390" s="17"/>
      <c r="H390" s="1"/>
      <c r="I390" s="8"/>
      <c r="J390" s="8"/>
      <c r="K390" s="8"/>
    </row>
    <row r="391" spans="1:11" ht="15">
      <c r="A391" s="1"/>
      <c r="B391" s="1"/>
      <c r="C391" s="13" t="s">
        <v>256</v>
      </c>
      <c r="D391" s="13"/>
      <c r="E391" s="13"/>
      <c r="F391" s="13"/>
      <c r="G391" s="13"/>
      <c r="H391" s="1"/>
      <c r="I391" s="8"/>
      <c r="J391" s="8"/>
      <c r="K391" s="8"/>
    </row>
    <row r="392" spans="1:11" ht="15">
      <c r="A392" s="1"/>
      <c r="B392" s="1"/>
      <c r="C392" s="17" t="s">
        <v>257</v>
      </c>
      <c r="D392" s="17"/>
      <c r="E392" s="17"/>
      <c r="F392" s="17"/>
      <c r="G392" s="17"/>
      <c r="H392" s="1"/>
      <c r="I392" s="8"/>
      <c r="J392" s="8"/>
      <c r="K392" s="8"/>
    </row>
    <row r="393" spans="1:11" ht="15">
      <c r="A393" s="1"/>
      <c r="B393" s="1"/>
      <c r="C393" s="17" t="s">
        <v>258</v>
      </c>
      <c r="D393" s="17"/>
      <c r="E393" s="17"/>
      <c r="F393" s="17"/>
      <c r="G393" s="17"/>
      <c r="H393" s="1"/>
      <c r="I393" s="8">
        <v>200</v>
      </c>
      <c r="J393" s="8">
        <v>0</v>
      </c>
      <c r="K393" s="8">
        <f>J393/I393*100</f>
        <v>0</v>
      </c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8"/>
      <c r="J394" s="8"/>
      <c r="K394" s="8"/>
    </row>
    <row r="395" spans="1:11" ht="15">
      <c r="A395" s="1"/>
      <c r="B395" s="1"/>
      <c r="C395" s="17" t="s">
        <v>259</v>
      </c>
      <c r="D395" s="17"/>
      <c r="E395" s="17"/>
      <c r="F395" s="17"/>
      <c r="G395" s="17"/>
      <c r="H395" s="1"/>
      <c r="I395" s="8"/>
      <c r="J395" s="8"/>
      <c r="K395" s="8"/>
    </row>
    <row r="396" spans="1:11" ht="15">
      <c r="A396" s="1"/>
      <c r="B396" s="1"/>
      <c r="C396" s="17" t="s">
        <v>260</v>
      </c>
      <c r="D396" s="17"/>
      <c r="E396" s="17"/>
      <c r="F396" s="17"/>
      <c r="G396" s="17"/>
      <c r="H396" s="1"/>
      <c r="I396" s="8"/>
      <c r="J396" s="8"/>
      <c r="K396" s="8"/>
    </row>
    <row r="397" spans="1:11" ht="15">
      <c r="A397" s="1"/>
      <c r="B397" s="1"/>
      <c r="C397" s="17" t="s">
        <v>261</v>
      </c>
      <c r="D397" s="17"/>
      <c r="E397" s="17"/>
      <c r="F397" s="17"/>
      <c r="G397" s="17"/>
      <c r="H397" s="1"/>
      <c r="I397" s="8"/>
      <c r="J397" s="8"/>
      <c r="K397" s="8"/>
    </row>
    <row r="398" spans="1:11" ht="15">
      <c r="A398" s="1"/>
      <c r="B398" s="1"/>
      <c r="C398" s="17" t="s">
        <v>262</v>
      </c>
      <c r="D398" s="17"/>
      <c r="E398" s="17"/>
      <c r="F398" s="17"/>
      <c r="G398" s="17"/>
      <c r="H398" s="1"/>
      <c r="I398" s="8"/>
      <c r="J398" s="8"/>
      <c r="K398" s="8"/>
    </row>
    <row r="399" spans="1:11" ht="15">
      <c r="A399" s="1"/>
      <c r="B399" s="1"/>
      <c r="C399" s="17" t="s">
        <v>263</v>
      </c>
      <c r="D399" s="17"/>
      <c r="E399" s="17"/>
      <c r="F399" s="17"/>
      <c r="G399" s="17"/>
      <c r="H399" s="1"/>
      <c r="I399" s="8"/>
      <c r="J399" s="8"/>
      <c r="K399" s="8"/>
    </row>
    <row r="400" spans="1:11" ht="15">
      <c r="A400" s="1"/>
      <c r="B400" s="1"/>
      <c r="C400" s="17" t="s">
        <v>264</v>
      </c>
      <c r="D400" s="17"/>
      <c r="E400" s="17"/>
      <c r="F400" s="17"/>
      <c r="G400" s="17"/>
      <c r="H400" s="1"/>
      <c r="I400" s="8">
        <v>225000</v>
      </c>
      <c r="J400" s="8">
        <v>0</v>
      </c>
      <c r="K400" s="8">
        <f>J400/I400*100</f>
        <v>0</v>
      </c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8"/>
      <c r="J401" s="8"/>
      <c r="K401" s="8"/>
    </row>
    <row r="402" spans="1:11" ht="15">
      <c r="A402" s="1"/>
      <c r="B402" s="1"/>
      <c r="C402" s="17" t="s">
        <v>254</v>
      </c>
      <c r="D402" s="17"/>
      <c r="E402" s="17"/>
      <c r="F402" s="17"/>
      <c r="G402" s="17"/>
      <c r="H402" s="1"/>
      <c r="I402" s="8"/>
      <c r="J402" s="8"/>
      <c r="K402" s="8"/>
    </row>
    <row r="403" spans="1:11" ht="15">
      <c r="A403" s="1"/>
      <c r="B403" s="1"/>
      <c r="C403" s="13" t="s">
        <v>265</v>
      </c>
      <c r="D403" s="13"/>
      <c r="E403" s="13"/>
      <c r="F403" s="13"/>
      <c r="G403" s="13"/>
      <c r="H403" s="1"/>
      <c r="I403" s="8"/>
      <c r="J403" s="8"/>
      <c r="K403" s="8"/>
    </row>
    <row r="404" spans="1:11" ht="15">
      <c r="A404" s="1"/>
      <c r="B404" s="1"/>
      <c r="C404" s="17" t="s">
        <v>266</v>
      </c>
      <c r="D404" s="17"/>
      <c r="E404" s="17"/>
      <c r="F404" s="17"/>
      <c r="G404" s="17"/>
      <c r="H404" s="1"/>
      <c r="I404" s="8"/>
      <c r="J404" s="8"/>
      <c r="K404" s="8"/>
    </row>
    <row r="405" spans="1:11" ht="15">
      <c r="A405" s="1"/>
      <c r="B405" s="1"/>
      <c r="C405" s="17" t="s">
        <v>267</v>
      </c>
      <c r="D405" s="17"/>
      <c r="E405" s="17"/>
      <c r="F405" s="17"/>
      <c r="G405" s="17"/>
      <c r="H405" s="1"/>
      <c r="I405" s="8"/>
      <c r="J405" s="8"/>
      <c r="K405" s="8"/>
    </row>
    <row r="406" spans="1:11" ht="15">
      <c r="A406" s="1"/>
      <c r="B406" s="1"/>
      <c r="C406" s="17" t="s">
        <v>268</v>
      </c>
      <c r="D406" s="17"/>
      <c r="E406" s="17"/>
      <c r="F406" s="17"/>
      <c r="G406" s="17"/>
      <c r="H406" s="1"/>
      <c r="I406" s="8">
        <v>91866400</v>
      </c>
      <c r="J406" s="8">
        <v>22200000</v>
      </c>
      <c r="K406" s="8">
        <f>J406/I406*100</f>
        <v>24.165527330993704</v>
      </c>
    </row>
    <row r="407" spans="1:11" ht="15">
      <c r="A407" s="1"/>
      <c r="B407" s="1"/>
      <c r="C407" s="12"/>
      <c r="D407" s="12"/>
      <c r="E407" s="12"/>
      <c r="F407" s="12"/>
      <c r="G407" s="12"/>
      <c r="H407" s="1"/>
      <c r="I407" s="8"/>
      <c r="J407" s="8"/>
      <c r="K407" s="8"/>
    </row>
    <row r="408" spans="1:11" ht="15">
      <c r="A408" s="1"/>
      <c r="B408" s="1"/>
      <c r="C408" s="17" t="s">
        <v>250</v>
      </c>
      <c r="D408" s="17"/>
      <c r="E408" s="17"/>
      <c r="F408" s="17"/>
      <c r="G408" s="17"/>
      <c r="H408" s="1"/>
      <c r="I408" s="8"/>
      <c r="J408" s="8"/>
      <c r="K408" s="8"/>
    </row>
    <row r="409" spans="1:11" ht="15">
      <c r="A409" s="1"/>
      <c r="B409" s="1"/>
      <c r="C409" s="17" t="s">
        <v>265</v>
      </c>
      <c r="D409" s="17"/>
      <c r="E409" s="17"/>
      <c r="F409" s="17"/>
      <c r="G409" s="17"/>
      <c r="H409" s="17"/>
      <c r="I409" s="8"/>
      <c r="J409" s="8"/>
      <c r="K409" s="8"/>
    </row>
    <row r="410" spans="1:11" ht="15">
      <c r="A410" s="1"/>
      <c r="B410" s="1"/>
      <c r="C410" s="17" t="s">
        <v>269</v>
      </c>
      <c r="D410" s="17"/>
      <c r="E410" s="17"/>
      <c r="F410" s="17"/>
      <c r="G410" s="17"/>
      <c r="H410" s="17"/>
      <c r="I410" s="8"/>
      <c r="J410" s="8"/>
      <c r="K410" s="8"/>
    </row>
    <row r="411" spans="1:11" ht="15">
      <c r="A411" s="1"/>
      <c r="B411" s="1"/>
      <c r="C411" s="17" t="s">
        <v>270</v>
      </c>
      <c r="D411" s="17"/>
      <c r="E411" s="17"/>
      <c r="F411" s="17"/>
      <c r="G411" s="17"/>
      <c r="H411" s="17"/>
      <c r="I411" s="8"/>
      <c r="J411" s="8"/>
      <c r="K411" s="8"/>
    </row>
    <row r="412" spans="1:11" ht="15">
      <c r="A412" s="1"/>
      <c r="B412" s="1"/>
      <c r="C412" s="17" t="s">
        <v>271</v>
      </c>
      <c r="D412" s="17"/>
      <c r="E412" s="17"/>
      <c r="F412" s="17"/>
      <c r="G412" s="17"/>
      <c r="H412" s="17"/>
      <c r="I412" s="8">
        <v>35000</v>
      </c>
      <c r="J412" s="8">
        <v>0</v>
      </c>
      <c r="K412" s="8">
        <f>J412/I412*100</f>
        <v>0</v>
      </c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8"/>
      <c r="J413" s="8"/>
      <c r="K413" s="8"/>
    </row>
    <row r="414" spans="1:11" ht="15">
      <c r="A414" s="1">
        <v>72</v>
      </c>
      <c r="B414" s="1" t="s">
        <v>174</v>
      </c>
      <c r="C414" s="1" t="s">
        <v>146</v>
      </c>
      <c r="D414" s="1"/>
      <c r="E414" s="1"/>
      <c r="F414" s="1"/>
      <c r="G414" s="1"/>
      <c r="H414" s="1"/>
      <c r="I414" s="8"/>
      <c r="J414" s="8"/>
      <c r="K414" s="8"/>
    </row>
    <row r="415" spans="1:11" ht="15">
      <c r="A415" s="1"/>
      <c r="B415" s="1"/>
      <c r="C415" s="1" t="s">
        <v>147</v>
      </c>
      <c r="D415" s="1"/>
      <c r="E415" s="1"/>
      <c r="F415" s="1"/>
      <c r="G415" s="1"/>
      <c r="H415" s="1"/>
      <c r="I415" s="8"/>
      <c r="J415" s="8"/>
      <c r="K415" s="8"/>
    </row>
    <row r="416" spans="1:11" ht="15">
      <c r="A416" s="1"/>
      <c r="B416" s="1"/>
      <c r="C416" s="1" t="s">
        <v>148</v>
      </c>
      <c r="D416" s="1"/>
      <c r="E416" s="1"/>
      <c r="F416" s="1"/>
      <c r="G416" s="1"/>
      <c r="H416" s="1"/>
      <c r="I416" s="8">
        <f>I426</f>
        <v>835000</v>
      </c>
      <c r="J416" s="8">
        <f>J426</f>
        <v>0</v>
      </c>
      <c r="K416" s="8">
        <f>J416/I416*100</f>
        <v>0</v>
      </c>
    </row>
    <row r="417" spans="1:11" ht="15">
      <c r="A417" s="1"/>
      <c r="B417" s="1"/>
      <c r="C417" s="1" t="s">
        <v>249</v>
      </c>
      <c r="D417" s="1"/>
      <c r="E417" s="1"/>
      <c r="F417" s="1"/>
      <c r="G417" s="1"/>
      <c r="H417" s="1"/>
      <c r="I417" s="8"/>
      <c r="J417" s="8"/>
      <c r="K417" s="8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8"/>
      <c r="J418" s="8"/>
      <c r="K418" s="8"/>
    </row>
    <row r="419" spans="1:11" ht="15">
      <c r="A419" s="1"/>
      <c r="B419" s="1"/>
      <c r="C419" s="17" t="s">
        <v>259</v>
      </c>
      <c r="D419" s="17"/>
      <c r="E419" s="17"/>
      <c r="F419" s="17"/>
      <c r="G419" s="17"/>
      <c r="H419" s="1"/>
      <c r="I419" s="8"/>
      <c r="J419" s="8"/>
      <c r="K419" s="8"/>
    </row>
    <row r="420" spans="1:11" ht="15">
      <c r="A420" s="1"/>
      <c r="B420" s="1"/>
      <c r="C420" s="17" t="s">
        <v>272</v>
      </c>
      <c r="D420" s="17"/>
      <c r="E420" s="17"/>
      <c r="F420" s="17"/>
      <c r="G420" s="17"/>
      <c r="H420" s="1"/>
      <c r="I420" s="8"/>
      <c r="J420" s="8"/>
      <c r="K420" s="8"/>
    </row>
    <row r="421" spans="1:11" ht="15">
      <c r="A421" s="1"/>
      <c r="B421" s="1"/>
      <c r="C421" s="17" t="s">
        <v>273</v>
      </c>
      <c r="D421" s="17"/>
      <c r="E421" s="17"/>
      <c r="F421" s="17"/>
      <c r="G421" s="17"/>
      <c r="H421" s="1"/>
      <c r="I421" s="8"/>
      <c r="J421" s="8"/>
      <c r="K421" s="8"/>
    </row>
    <row r="422" spans="1:11" ht="15">
      <c r="A422" s="1"/>
      <c r="B422" s="1"/>
      <c r="C422" s="17" t="s">
        <v>274</v>
      </c>
      <c r="D422" s="17"/>
      <c r="E422" s="17"/>
      <c r="F422" s="17"/>
      <c r="G422" s="17"/>
      <c r="H422" s="1"/>
      <c r="I422" s="8"/>
      <c r="J422" s="8"/>
      <c r="K422" s="8"/>
    </row>
    <row r="423" spans="1:11" ht="15">
      <c r="A423" s="1"/>
      <c r="B423" s="1"/>
      <c r="C423" s="17" t="s">
        <v>275</v>
      </c>
      <c r="D423" s="17"/>
      <c r="E423" s="17"/>
      <c r="F423" s="17"/>
      <c r="G423" s="17"/>
      <c r="H423" s="1"/>
      <c r="I423" s="8"/>
      <c r="J423" s="8"/>
      <c r="K423" s="8"/>
    </row>
    <row r="424" spans="1:11" ht="15">
      <c r="A424" s="1"/>
      <c r="B424" s="1"/>
      <c r="C424" s="17" t="s">
        <v>276</v>
      </c>
      <c r="D424" s="17"/>
      <c r="E424" s="17"/>
      <c r="F424" s="17"/>
      <c r="G424" s="17"/>
      <c r="H424" s="1"/>
      <c r="I424" s="8"/>
      <c r="J424" s="8"/>
      <c r="K424" s="8"/>
    </row>
    <row r="425" spans="1:11" ht="15">
      <c r="A425" s="1"/>
      <c r="B425" s="1"/>
      <c r="C425" s="17" t="s">
        <v>277</v>
      </c>
      <c r="D425" s="17"/>
      <c r="E425" s="17"/>
      <c r="F425" s="17"/>
      <c r="G425" s="17"/>
      <c r="H425" s="17"/>
      <c r="I425" s="8"/>
      <c r="J425" s="8"/>
      <c r="K425" s="8"/>
    </row>
    <row r="426" spans="1:11" ht="15">
      <c r="A426" s="1"/>
      <c r="B426" s="1"/>
      <c r="C426" s="17" t="s">
        <v>278</v>
      </c>
      <c r="D426" s="17"/>
      <c r="E426" s="17"/>
      <c r="F426" s="17"/>
      <c r="G426" s="17"/>
      <c r="H426" s="1"/>
      <c r="I426" s="8">
        <v>835000</v>
      </c>
      <c r="J426" s="8">
        <v>0</v>
      </c>
      <c r="K426" s="8">
        <f>J426/I426*100</f>
        <v>0</v>
      </c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8"/>
      <c r="J427" s="8"/>
      <c r="K427" s="1"/>
    </row>
    <row r="428" spans="1:11" ht="15">
      <c r="A428" s="1">
        <v>73</v>
      </c>
      <c r="B428" s="1" t="s">
        <v>170</v>
      </c>
      <c r="C428" s="1" t="s">
        <v>146</v>
      </c>
      <c r="D428" s="1"/>
      <c r="E428" s="1"/>
      <c r="F428" s="1"/>
      <c r="G428" s="1"/>
      <c r="H428" s="1"/>
      <c r="I428" s="8"/>
      <c r="J428" s="8"/>
      <c r="K428" s="1"/>
    </row>
    <row r="429" spans="1:11" ht="15">
      <c r="A429" s="1"/>
      <c r="B429" s="1"/>
      <c r="C429" s="1" t="s">
        <v>149</v>
      </c>
      <c r="D429" s="1"/>
      <c r="E429" s="1"/>
      <c r="F429" s="1"/>
      <c r="G429" s="1"/>
      <c r="H429" s="1"/>
      <c r="I429" s="8"/>
      <c r="J429" s="8"/>
      <c r="K429" s="1"/>
    </row>
    <row r="430" spans="1:11" ht="15">
      <c r="A430" s="1"/>
      <c r="B430" s="1"/>
      <c r="C430" s="1" t="s">
        <v>150</v>
      </c>
      <c r="D430" s="1"/>
      <c r="E430" s="1"/>
      <c r="F430" s="1"/>
      <c r="G430" s="1"/>
      <c r="H430" s="1"/>
      <c r="I430" s="8">
        <v>1514000</v>
      </c>
      <c r="J430" s="8">
        <v>41385.47</v>
      </c>
      <c r="K430" s="8">
        <f>J430/I430*100</f>
        <v>2.7335184940554824</v>
      </c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8"/>
      <c r="J431" s="8"/>
      <c r="K431" s="1"/>
    </row>
    <row r="432" spans="1:11" ht="15">
      <c r="A432" s="1">
        <v>74</v>
      </c>
      <c r="B432" s="1" t="s">
        <v>171</v>
      </c>
      <c r="C432" s="1" t="s">
        <v>151</v>
      </c>
      <c r="D432" s="1"/>
      <c r="E432" s="1"/>
      <c r="F432" s="1"/>
      <c r="G432" s="1"/>
      <c r="H432" s="1"/>
      <c r="I432" s="8"/>
      <c r="J432" s="8"/>
      <c r="K432" s="1"/>
    </row>
    <row r="433" spans="1:11" ht="15">
      <c r="A433" s="1"/>
      <c r="B433" s="1"/>
      <c r="C433" s="1" t="s">
        <v>152</v>
      </c>
      <c r="D433" s="1"/>
      <c r="E433" s="1"/>
      <c r="F433" s="1"/>
      <c r="G433" s="1"/>
      <c r="H433" s="1"/>
      <c r="I433" s="8">
        <v>9027400</v>
      </c>
      <c r="J433" s="8">
        <v>962618.74</v>
      </c>
      <c r="K433" s="8">
        <f>J433/I433*100</f>
        <v>10.663299953474976</v>
      </c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8"/>
      <c r="J434" s="8"/>
      <c r="K434" s="8"/>
    </row>
    <row r="435" spans="1:11" ht="15">
      <c r="A435" s="1">
        <v>75</v>
      </c>
      <c r="B435" s="1" t="s">
        <v>172</v>
      </c>
      <c r="C435" s="1" t="s">
        <v>161</v>
      </c>
      <c r="D435" s="1"/>
      <c r="E435" s="1"/>
      <c r="F435" s="1"/>
      <c r="G435" s="1"/>
      <c r="H435" s="1"/>
      <c r="I435" s="8"/>
      <c r="J435" s="8"/>
      <c r="K435" s="8"/>
    </row>
    <row r="436" spans="1:11" ht="15">
      <c r="A436" s="1"/>
      <c r="B436" s="1"/>
      <c r="C436" s="1" t="s">
        <v>162</v>
      </c>
      <c r="D436" s="1"/>
      <c r="E436" s="1"/>
      <c r="F436" s="1"/>
      <c r="G436" s="1"/>
      <c r="H436" s="1"/>
      <c r="I436" s="8"/>
      <c r="J436" s="8"/>
      <c r="K436" s="8"/>
    </row>
    <row r="437" spans="1:11" ht="15">
      <c r="A437" s="1"/>
      <c r="B437" s="1"/>
      <c r="C437" s="1" t="s">
        <v>163</v>
      </c>
      <c r="D437" s="1"/>
      <c r="E437" s="1"/>
      <c r="F437" s="1"/>
      <c r="G437" s="1"/>
      <c r="H437" s="1"/>
      <c r="I437" s="8"/>
      <c r="J437" s="8"/>
      <c r="K437" s="8"/>
    </row>
    <row r="438" spans="1:11" ht="15">
      <c r="A438" s="1"/>
      <c r="B438" s="1"/>
      <c r="C438" s="1" t="s">
        <v>164</v>
      </c>
      <c r="D438" s="1"/>
      <c r="E438" s="1"/>
      <c r="F438" s="1"/>
      <c r="G438" s="1"/>
      <c r="H438" s="1"/>
      <c r="I438" s="8">
        <v>77000</v>
      </c>
      <c r="J438" s="8">
        <v>0</v>
      </c>
      <c r="K438" s="8">
        <f>J438/I438*100</f>
        <v>0</v>
      </c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8"/>
      <c r="J439" s="8"/>
      <c r="K439" s="8"/>
    </row>
    <row r="440" spans="1:11" ht="15">
      <c r="A440" s="1"/>
      <c r="B440" s="1"/>
      <c r="C440" s="1" t="s">
        <v>360</v>
      </c>
      <c r="D440" s="1"/>
      <c r="E440" s="1"/>
      <c r="F440" s="1"/>
      <c r="G440" s="1"/>
      <c r="H440" s="1"/>
      <c r="I440" s="8"/>
      <c r="J440" s="8"/>
      <c r="K440" s="8"/>
    </row>
    <row r="441" spans="1:11" ht="15">
      <c r="A441" s="1">
        <v>76</v>
      </c>
      <c r="B441" s="1" t="s">
        <v>359</v>
      </c>
      <c r="C441" s="1" t="s">
        <v>361</v>
      </c>
      <c r="D441" s="1"/>
      <c r="E441" s="1"/>
      <c r="F441" s="1"/>
      <c r="G441" s="1"/>
      <c r="H441" s="1"/>
      <c r="I441" s="8"/>
      <c r="J441" s="8"/>
      <c r="K441" s="8"/>
    </row>
    <row r="442" spans="1:11" ht="15">
      <c r="A442" s="1"/>
      <c r="B442" s="1"/>
      <c r="C442" s="1" t="s">
        <v>362</v>
      </c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1" t="s">
        <v>363</v>
      </c>
      <c r="D443" s="1"/>
      <c r="E443" s="1"/>
      <c r="F443" s="1"/>
      <c r="G443" s="1"/>
      <c r="H443" s="1"/>
      <c r="I443" s="8">
        <v>12900</v>
      </c>
      <c r="J443" s="8">
        <v>1989.2</v>
      </c>
      <c r="K443" s="8">
        <f>J443/I443*100</f>
        <v>15.42015503875969</v>
      </c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8"/>
      <c r="J444" s="8"/>
      <c r="K444" s="8"/>
    </row>
    <row r="445" spans="1:11" ht="15">
      <c r="A445" s="1">
        <v>77</v>
      </c>
      <c r="B445" s="1" t="s">
        <v>376</v>
      </c>
      <c r="C445" s="1" t="s">
        <v>179</v>
      </c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 t="s">
        <v>377</v>
      </c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1" t="s">
        <v>378</v>
      </c>
      <c r="D447" s="1"/>
      <c r="E447" s="1"/>
      <c r="F447" s="1"/>
      <c r="G447" s="1"/>
      <c r="H447" s="1"/>
      <c r="I447" s="8">
        <v>161300</v>
      </c>
      <c r="J447" s="8">
        <v>0</v>
      </c>
      <c r="K447" s="8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8"/>
      <c r="J448" s="8"/>
      <c r="K448" s="1"/>
    </row>
    <row r="449" spans="1:11" ht="15">
      <c r="A449" s="1">
        <v>78</v>
      </c>
      <c r="B449" s="1" t="s">
        <v>364</v>
      </c>
      <c r="C449" s="1" t="s">
        <v>179</v>
      </c>
      <c r="D449" s="1"/>
      <c r="E449" s="1"/>
      <c r="F449" s="1"/>
      <c r="G449" s="1"/>
      <c r="H449" s="1"/>
      <c r="I449" s="8"/>
      <c r="J449" s="8"/>
      <c r="K449" s="8"/>
    </row>
    <row r="450" spans="1:11" ht="15">
      <c r="A450" s="1"/>
      <c r="B450" s="1"/>
      <c r="C450" s="1" t="s">
        <v>374</v>
      </c>
      <c r="D450" s="1"/>
      <c r="E450" s="1"/>
      <c r="F450" s="1"/>
      <c r="G450" s="1"/>
      <c r="H450" s="1"/>
      <c r="I450" s="8"/>
      <c r="J450" s="8"/>
      <c r="K450" s="8"/>
    </row>
    <row r="451" spans="1:11" ht="15">
      <c r="A451" s="1"/>
      <c r="B451" s="1"/>
      <c r="C451" s="1" t="s">
        <v>330</v>
      </c>
      <c r="D451" s="1"/>
      <c r="E451" s="1"/>
      <c r="F451" s="1"/>
      <c r="G451" s="1"/>
      <c r="H451" s="1"/>
      <c r="I451" s="8">
        <f>9258270.1+565100</f>
        <v>9823370.1</v>
      </c>
      <c r="J451" s="8">
        <v>0</v>
      </c>
      <c r="K451" s="8">
        <f>J451/I451*100</f>
        <v>0</v>
      </c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8"/>
      <c r="J452" s="8"/>
      <c r="K452" s="8"/>
    </row>
    <row r="453" spans="1:11" ht="15">
      <c r="A453" s="1">
        <v>79</v>
      </c>
      <c r="B453" s="1" t="s">
        <v>375</v>
      </c>
      <c r="C453" s="1" t="s">
        <v>179</v>
      </c>
      <c r="D453" s="1"/>
      <c r="E453" s="1"/>
      <c r="F453" s="1"/>
      <c r="G453" s="1"/>
      <c r="H453" s="1"/>
      <c r="I453" s="8"/>
      <c r="J453" s="8"/>
      <c r="K453" s="8"/>
    </row>
    <row r="454" spans="1:11" ht="15">
      <c r="A454" s="1"/>
      <c r="B454" s="1"/>
      <c r="C454" s="1" t="s">
        <v>374</v>
      </c>
      <c r="D454" s="1"/>
      <c r="E454" s="1"/>
      <c r="F454" s="1"/>
      <c r="G454" s="1"/>
      <c r="H454" s="1"/>
      <c r="I454" s="8"/>
      <c r="J454" s="8"/>
      <c r="K454" s="8"/>
    </row>
    <row r="455" spans="1:11" ht="15">
      <c r="A455" s="1"/>
      <c r="B455" s="1"/>
      <c r="C455" s="1" t="s">
        <v>330</v>
      </c>
      <c r="D455" s="1"/>
      <c r="E455" s="1"/>
      <c r="F455" s="1"/>
      <c r="G455" s="1"/>
      <c r="H455" s="1"/>
      <c r="I455" s="8">
        <v>191007696.64</v>
      </c>
      <c r="J455" s="8">
        <v>0</v>
      </c>
      <c r="K455" s="8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8"/>
      <c r="J456" s="8"/>
      <c r="K456" s="8"/>
    </row>
    <row r="457" spans="1:11" ht="15">
      <c r="A457" s="1">
        <v>80</v>
      </c>
      <c r="B457" s="1" t="s">
        <v>358</v>
      </c>
      <c r="C457" s="1" t="s">
        <v>153</v>
      </c>
      <c r="D457" s="1"/>
      <c r="E457" s="1"/>
      <c r="F457" s="1"/>
      <c r="G457" s="1"/>
      <c r="H457" s="1"/>
      <c r="I457" s="8">
        <v>1108800</v>
      </c>
      <c r="J457" s="8">
        <v>0</v>
      </c>
      <c r="K457" s="8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>
        <v>81</v>
      </c>
      <c r="B459" s="1" t="s">
        <v>173</v>
      </c>
      <c r="C459" s="1" t="s">
        <v>153</v>
      </c>
      <c r="D459" s="1"/>
      <c r="E459" s="1"/>
      <c r="F459" s="1"/>
      <c r="G459" s="1"/>
      <c r="H459" s="1"/>
      <c r="I459" s="8">
        <v>24957700</v>
      </c>
      <c r="J459" s="8">
        <v>0</v>
      </c>
      <c r="K459" s="8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8"/>
      <c r="J460" s="8"/>
      <c r="K460" s="8"/>
    </row>
    <row r="461" spans="1:11" ht="15">
      <c r="A461" s="1">
        <v>82</v>
      </c>
      <c r="B461" s="1" t="s">
        <v>368</v>
      </c>
      <c r="C461" s="1" t="s">
        <v>382</v>
      </c>
      <c r="D461" s="1"/>
      <c r="E461" s="1"/>
      <c r="F461" s="1"/>
      <c r="G461" s="1"/>
      <c r="H461" s="1"/>
      <c r="I461" s="8">
        <v>700100</v>
      </c>
      <c r="J461" s="8">
        <v>0</v>
      </c>
      <c r="K461" s="8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8"/>
      <c r="J462" s="8"/>
      <c r="K462" s="8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>
        <v>83</v>
      </c>
      <c r="B464" s="4" t="s">
        <v>154</v>
      </c>
      <c r="C464" s="4" t="s">
        <v>155</v>
      </c>
      <c r="D464" s="4"/>
      <c r="E464" s="4"/>
      <c r="F464" s="4"/>
      <c r="G464" s="4"/>
      <c r="H464" s="4"/>
      <c r="I464" s="8"/>
      <c r="J464" s="8"/>
      <c r="K464" s="8"/>
    </row>
    <row r="465" spans="1:11" ht="15">
      <c r="A465" s="1"/>
      <c r="B465" s="4"/>
      <c r="C465" s="4" t="s">
        <v>156</v>
      </c>
      <c r="D465" s="4"/>
      <c r="E465" s="4"/>
      <c r="F465" s="4"/>
      <c r="G465" s="4"/>
      <c r="H465" s="4"/>
      <c r="I465" s="8"/>
      <c r="J465" s="7">
        <f>J469+J473</f>
        <v>-38672435.98</v>
      </c>
      <c r="K465" s="8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>
        <v>84</v>
      </c>
      <c r="B467" s="1" t="s">
        <v>283</v>
      </c>
      <c r="C467" s="1" t="s">
        <v>157</v>
      </c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/>
      <c r="B468" s="1"/>
      <c r="C468" s="1" t="s">
        <v>158</v>
      </c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/>
      <c r="B469" s="1"/>
      <c r="C469" s="1" t="s">
        <v>159</v>
      </c>
      <c r="D469" s="1"/>
      <c r="E469" s="1"/>
      <c r="F469" s="1"/>
      <c r="G469" s="1"/>
      <c r="H469" s="1"/>
      <c r="I469" s="8"/>
      <c r="J469" s="8">
        <v>-33233139.56</v>
      </c>
      <c r="K469" s="8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>
        <v>85</v>
      </c>
      <c r="B471" s="1" t="s">
        <v>284</v>
      </c>
      <c r="C471" s="1" t="s">
        <v>157</v>
      </c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1" t="s">
        <v>158</v>
      </c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/>
      <c r="B473" s="1"/>
      <c r="C473" s="1" t="s">
        <v>159</v>
      </c>
      <c r="D473" s="1"/>
      <c r="E473" s="1"/>
      <c r="F473" s="1"/>
      <c r="G473" s="1"/>
      <c r="H473" s="1"/>
      <c r="I473" s="8"/>
      <c r="J473" s="8">
        <v>-5439296.42</v>
      </c>
      <c r="K473" s="8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2" t="s">
        <v>160</v>
      </c>
      <c r="D475" s="1"/>
      <c r="E475" s="1"/>
      <c r="F475" s="1"/>
      <c r="G475" s="1"/>
      <c r="H475" s="1"/>
      <c r="I475" s="7">
        <f>I9+I327</f>
        <v>1624989534.51</v>
      </c>
      <c r="J475" s="7">
        <f>J9+J327</f>
        <v>53981253.480000004</v>
      </c>
      <c r="K475" s="7">
        <f>J475/I475*100</f>
        <v>3.3219446854023915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</sheetData>
  <sheetProtection/>
  <mergeCells count="50">
    <mergeCell ref="C423:G423"/>
    <mergeCell ref="C424:G424"/>
    <mergeCell ref="C425:H425"/>
    <mergeCell ref="C426:G426"/>
    <mergeCell ref="C409:H409"/>
    <mergeCell ref="C410:H410"/>
    <mergeCell ref="C411:H411"/>
    <mergeCell ref="C412:H412"/>
    <mergeCell ref="C421:G421"/>
    <mergeCell ref="C422:G422"/>
    <mergeCell ref="C398:G398"/>
    <mergeCell ref="C399:G399"/>
    <mergeCell ref="C406:G406"/>
    <mergeCell ref="C408:G408"/>
    <mergeCell ref="C400:G400"/>
    <mergeCell ref="C402:G402"/>
    <mergeCell ref="C404:G404"/>
    <mergeCell ref="C405:G405"/>
    <mergeCell ref="C419:G419"/>
    <mergeCell ref="C420:G420"/>
    <mergeCell ref="C387:G387"/>
    <mergeCell ref="C389:G389"/>
    <mergeCell ref="C390:G390"/>
    <mergeCell ref="C392:G392"/>
    <mergeCell ref="C393:G393"/>
    <mergeCell ref="C395:G395"/>
    <mergeCell ref="C396:G396"/>
    <mergeCell ref="C397:G397"/>
    <mergeCell ref="C375:G375"/>
    <mergeCell ref="C376:G376"/>
    <mergeCell ref="C377:G377"/>
    <mergeCell ref="C378:G378"/>
    <mergeCell ref="C385:G385"/>
    <mergeCell ref="C386:G386"/>
    <mergeCell ref="C380:G380"/>
    <mergeCell ref="C381:G381"/>
    <mergeCell ref="C359:H359"/>
    <mergeCell ref="C360:H360"/>
    <mergeCell ref="C361:G361"/>
    <mergeCell ref="C362:G362"/>
    <mergeCell ref="C363:G363"/>
    <mergeCell ref="C374:G374"/>
    <mergeCell ref="C357:H357"/>
    <mergeCell ref="C358:G358"/>
    <mergeCell ref="C6:H6"/>
    <mergeCell ref="C351:H351"/>
    <mergeCell ref="C352:H352"/>
    <mergeCell ref="C353:H353"/>
    <mergeCell ref="C354:H354"/>
    <mergeCell ref="C356:H356"/>
  </mergeCells>
  <printOptions gridLines="1"/>
  <pageMargins left="0.4" right="0.23" top="0.41" bottom="0.44" header="0.34" footer="0.3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2022-02-02T08:32:45Z</cp:lastPrinted>
  <dcterms:created xsi:type="dcterms:W3CDTF">2018-01-10T03:12:35Z</dcterms:created>
  <dcterms:modified xsi:type="dcterms:W3CDTF">2022-02-04T03:55:59Z</dcterms:modified>
  <cp:category/>
  <cp:version/>
  <cp:contentType/>
  <cp:contentStatus/>
</cp:coreProperties>
</file>