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<sst xmlns="http://schemas.openxmlformats.org/spreadsheetml/2006/main" count="485" uniqueCount="408">
  <si>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</si>
  <si>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</si>
  <si>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</si>
  <si>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</si>
  <si>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</si>
  <si>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</si>
  <si>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</si>
  <si>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</si>
  <si>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</si>
  <si>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</si>
  <si>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</si>
  <si>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</si>
  <si>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</si>
  <si>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</si>
  <si>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</si>
  <si>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</si>
  <si>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</si>
  <si>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</si>
  <si>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</si>
  <si>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</si>
  <si>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</si>
  <si>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</si>
  <si>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</si>
  <si>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</si>
  <si>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</si>
  <si>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</si>
  <si>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</si>
  <si>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</si>
  <si>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</si>
  <si>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</si>
  <si>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</si>
  <si>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</si>
  <si>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</si>
  <si>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 xml:space="preserve">НАЛОГИ НА ТОВАРЫ (РАБОТЫ, УСЛУГИ), </t>
  </si>
  <si>
    <t>Доходы от уплаты акцизов на дизельное топливо,</t>
  </si>
  <si>
    <t>подлежащие распределению между бюджетами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</si>
  <si>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</si>
  <si>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</si>
  <si>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</si>
  <si>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</si>
  <si>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</si>
  <si>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НАЛОГИ НА СОВОКУПНЫЙ ДОХОД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</si>
  <si>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</si>
  <si>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</si>
  <si>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</si>
  <si>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</si>
  <si>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</si>
  <si>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</si>
  <si>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</si>
  <si>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</si>
  <si>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</si>
  <si>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</si>
  <si>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</si>
  <si>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</si>
  <si>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</si>
  <si>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</si>
  <si>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</si>
  <si>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</si>
  <si>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</si>
  <si>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</si>
  <si>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</si>
  <si>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</si>
  <si>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</si>
  <si>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</si>
  <si>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</si>
  <si>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</si>
  <si>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</si>
  <si>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</si>
  <si>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</si>
  <si>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</si>
  <si>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</si>
  <si>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 xml:space="preserve">Государственная пошлина по делам, </t>
  </si>
  <si>
    <t>рассматриваемым в судах общей юрисдикции,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</si>
  <si>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</si>
  <si>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</si>
  <si>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</si>
  <si>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</si>
  <si>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</si>
  <si>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</si>
  <si>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</si>
  <si>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</si>
  <si>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</si>
  <si>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</si>
  <si>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</si>
  <si>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</si>
  <si>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</si>
  <si>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</si>
  <si>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</si>
  <si>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</si>
  <si>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</si>
  <si>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</si>
  <si>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</si>
  <si>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</si>
  <si>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</si>
  <si>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</si>
  <si>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</si>
  <si>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</si>
  <si>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</si>
  <si>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</si>
  <si>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</si>
  <si>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</si>
  <si>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</si>
  <si>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</si>
  <si>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</si>
  <si>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</si>
  <si>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</si>
  <si>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</si>
  <si>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</si>
  <si>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</si>
  <si>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</si>
  <si>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</si>
  <si>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</si>
  <si>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</si>
  <si>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</si>
  <si>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</si>
  <si>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</si>
  <si>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</si>
  <si>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</si>
  <si>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</si>
  <si>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</si>
  <si>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</si>
  <si>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</si>
  <si>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</si>
  <si>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</si>
  <si>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</si>
  <si>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</si>
  <si>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</si>
  <si>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</si>
  <si>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</si>
  <si>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</si>
  <si>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</si>
  <si>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</si>
  <si>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</si>
  <si>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</si>
  <si>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</si>
  <si>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</si>
  <si>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Прочие субсидии бюджетам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</si>
  <si>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</si>
  <si>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</si>
  <si>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</si>
  <si>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</si>
  <si>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</si>
  <si>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</si>
  <si>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</si>
  <si>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</si>
  <si>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</si>
  <si>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</si>
  <si>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</si>
  <si>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</si>
  <si>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</si>
  <si>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</si>
  <si>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</si>
  <si>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</si>
  <si>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</si>
  <si>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</si>
  <si>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</si>
  <si>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</si>
  <si>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</si>
  <si>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</si>
  <si>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</si>
  <si>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</si>
  <si>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</si>
  <si>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</si>
  <si>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</si>
  <si>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</si>
  <si>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</si>
  <si>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</si>
  <si>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</si>
  <si>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</si>
  <si>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</si>
  <si>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</si>
  <si>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</si>
  <si>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</si>
  <si>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</si>
  <si>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</si>
  <si>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</si>
  <si>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</si>
  <si>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</si>
  <si>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</si>
  <si>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</si>
  <si>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</si>
  <si>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</si>
  <si>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</si>
  <si>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</si>
  <si>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</si>
  <si>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</si>
  <si>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</si>
  <si>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</si>
  <si>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</si>
  <si>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</si>
  <si>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правонарушениях, за административные правонарушения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</si>
  <si>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</si>
  <si>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</si>
  <si>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</si>
  <si>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</si>
  <si>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</si>
  <si>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</si>
  <si>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</si>
  <si>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</si>
  <si>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</si>
  <si>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</si>
  <si>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</si>
  <si>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</si>
  <si>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</si>
  <si>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</si>
  <si>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</si>
  <si>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</si>
  <si>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</si>
  <si>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</si>
  <si>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</si>
  <si>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</si>
  <si>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</si>
  <si>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</si>
  <si>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</si>
  <si>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</si>
  <si>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</si>
  <si>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</si>
  <si>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</si>
  <si>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</si>
  <si>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</si>
  <si>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</si>
  <si>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</si>
  <si>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</si>
  <si>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</si>
  <si>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</si>
  <si>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</si>
  <si>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</si>
  <si>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</si>
  <si>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</si>
  <si>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</si>
  <si>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</si>
  <si>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</si>
  <si>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</si>
  <si>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</si>
  <si>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</si>
  <si>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</si>
  <si>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</si>
  <si>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</si>
  <si>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</si>
  <si>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</si>
  <si>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</si>
  <si>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</si>
  <si>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</si>
  <si>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</si>
  <si>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</si>
  <si>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</si>
  <si>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</si>
  <si>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</si>
  <si>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</si>
  <si>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</si>
  <si>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</si>
  <si>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</si>
  <si>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</si>
  <si>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</si>
  <si>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</si>
  <si>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</si>
  <si>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</si>
  <si>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</si>
  <si>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</si>
  <si>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</si>
  <si>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</si>
  <si>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</si>
  <si>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</si>
  <si>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</si>
  <si>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</si>
  <si>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</si>
  <si>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</si>
  <si>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</si>
  <si>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</si>
  <si>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</si>
  <si>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</si>
  <si>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</si>
  <si>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</si>
  <si>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</si>
  <si>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</si>
  <si>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</si>
  <si>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</si>
  <si>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</si>
  <si>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</si>
  <si>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</si>
  <si>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</si>
  <si>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</si>
  <si>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</si>
  <si>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</si>
  <si>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</si>
  <si>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</si>
  <si>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</si>
  <si>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</si>
  <si>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</si>
  <si>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</si>
  <si>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</si>
  <si>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</si>
  <si>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</si>
  <si>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</si>
  <si>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</si>
  <si>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</si>
  <si>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</si>
  <si>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</si>
  <si>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</si>
  <si>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</si>
  <si>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</si>
  <si>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</si>
  <si>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</si>
  <si>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</si>
  <si>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</si>
  <si>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</si>
  <si>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</si>
  <si>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ПРОЧИЕ НЕНАЛОГОВЫЕ ДОХОДЫ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</si>
  <si>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</si>
  <si>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</si>
  <si>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</si>
  <si>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000 1 17 00000 00 0000 000</t>
  </si>
  <si>
    <t>182 1 08 03010 01 0000 110</t>
  </si>
  <si>
    <t>в соответствии со ст.227,227.1 и 228 НКРФ,</t>
  </si>
  <si>
    <t>а также доходов от долевого участия в организации,</t>
  </si>
  <si>
    <t>полученных в виде дивидендов</t>
  </si>
  <si>
    <t>и муниципальных образовательных организаций,</t>
  </si>
  <si>
    <t xml:space="preserve">реализующих образовательные программы </t>
  </si>
  <si>
    <t>начального общего образования, образовательные</t>
  </si>
  <si>
    <t>программы основного общего образования,</t>
  </si>
  <si>
    <t>образовательные программы среднего общего</t>
  </si>
  <si>
    <t>образования</t>
  </si>
  <si>
    <t>субъектов Доходы от уплаты акцизов на дизельное</t>
  </si>
  <si>
    <t>топливо, подлежащие распределению между</t>
  </si>
  <si>
    <t xml:space="preserve">бюджетами субъектов РФ и местными бюджетами </t>
  </si>
  <si>
    <t>182 1 05 01050 01 0000 110</t>
  </si>
  <si>
    <t>908 2 02 25519 04 0000 150</t>
  </si>
  <si>
    <t>поддержку отрасли культуры</t>
  </si>
  <si>
    <t>906 2 02 45179 04 0000 150</t>
  </si>
  <si>
    <t xml:space="preserve">Межбюджетные трансферы, передаваемые </t>
  </si>
  <si>
    <t>бюджетам городских округов на проведение</t>
  </si>
  <si>
    <t>советников директора по воспитанию и взаимодействию</t>
  </si>
  <si>
    <t xml:space="preserve">с детскими общественными объединениями в </t>
  </si>
  <si>
    <t>общеобразовательных организациях</t>
  </si>
  <si>
    <t>мероприятий по обеспечению деятельности</t>
  </si>
  <si>
    <t>901 2 02 25576 04 0000 150</t>
  </si>
  <si>
    <t>обеспечение комплексного развития</t>
  </si>
  <si>
    <t>сельских территорий</t>
  </si>
  <si>
    <t>901 2 02 25497 04 0000 150</t>
  </si>
  <si>
    <t>реализацию мероприятий по обеспечению жильем</t>
  </si>
  <si>
    <t>молодых семей</t>
  </si>
  <si>
    <t>000 1 05 00000 00 0000 000</t>
  </si>
  <si>
    <t>182 1 05 01022 01 0000 110</t>
  </si>
  <si>
    <t>уменьшенные на величину расходов (за налоговые</t>
  </si>
  <si>
    <t>000 1 06 00000 00 0000 000</t>
  </si>
  <si>
    <t>мировыми судьями (за исключением государственной</t>
  </si>
  <si>
    <t xml:space="preserve">пошлины по делам, рассматриваемым </t>
  </si>
  <si>
    <t>Верховным Судом Российской Федерации)</t>
  </si>
  <si>
    <t>000 1 09 00000 00 0000 000</t>
  </si>
  <si>
    <t>ОБЯЗАТЕЛЬНЫМ ПЛАТЕЖАМ</t>
  </si>
  <si>
    <t>ЗАДОЛЖЕННОСТЬ И ПЕРЕРАСЧЕТЫ ПО</t>
  </si>
  <si>
    <t xml:space="preserve">ОТМЕНЕННЫМ НАЛОГАМ, СБОРАМ И ИНЫМ </t>
  </si>
  <si>
    <t>в том числе казенных)</t>
  </si>
  <si>
    <t>901 1 11 09044 04 0000 120</t>
  </si>
  <si>
    <t>имущества, находящегося в собственности городских округов</t>
  </si>
  <si>
    <t>Доходы от реализации объектов нежилого фонда и иного</t>
  </si>
  <si>
    <t>901 1 14 01040 04 0000 410</t>
  </si>
  <si>
    <t>Доходы от продажи квартир, находящихся в</t>
  </si>
  <si>
    <t>собственности городских округов</t>
  </si>
  <si>
    <t>035 1 16 0119301 0000 140</t>
  </si>
  <si>
    <t xml:space="preserve"> </t>
  </si>
  <si>
    <t>ВОЗВРАТ ОСТАТКОВ СУБСИДИЙ, СУБВЕНЦИЙ</t>
  </si>
  <si>
    <t>И ИНЫХ МЕЖБЮДЖЕТНЫХ ТРАНСФЕРТОВ,</t>
  </si>
  <si>
    <t>ИМЕЮЩИХ ЦЕЛЕВОЕ НАЗНАЧЕНИЕ,</t>
  </si>
  <si>
    <t>ПРОШЛЫХ ЛЕТ</t>
  </si>
  <si>
    <t>182 1 03 02231 01 0000 110</t>
  </si>
  <si>
    <t>182 1 03 02241 01 0000 110</t>
  </si>
  <si>
    <t>182 1 03 02251 01 0000 110</t>
  </si>
  <si>
    <t>182 1 03 02261 01 0000 110</t>
  </si>
  <si>
    <t>Исполнение бюджета Пышминского городского округа по доходам за 1 квартал 2023 года</t>
  </si>
  <si>
    <t>Исполнено на 01.04.2023</t>
  </si>
  <si>
    <t>182 1 03 00000 00 0000 000</t>
  </si>
  <si>
    <t xml:space="preserve">Налог на доходы физических лиц в отношении доходов </t>
  </si>
  <si>
    <t xml:space="preserve">от долевого участия в организации, полученных в виде </t>
  </si>
  <si>
    <t>650 000 рублей)</t>
  </si>
  <si>
    <t>контролируемой иностранной компании, полученной</t>
  </si>
  <si>
    <t>физическими лицами, признаваемыми контролирующими</t>
  </si>
  <si>
    <t xml:space="preserve"> лицами этой компании, за исключением уплачиваемого</t>
  </si>
  <si>
    <t xml:space="preserve"> в связи с переходом на особый порядок уплаты на</t>
  </si>
  <si>
    <t xml:space="preserve"> 650 000 рублей) </t>
  </si>
  <si>
    <t xml:space="preserve">уведомления (в части суммы налога, превышающей </t>
  </si>
  <si>
    <t>основании подачи в налоговый орган соответствующего</t>
  </si>
  <si>
    <t xml:space="preserve">Налог на доходы физических лиц с сумм прибыли </t>
  </si>
  <si>
    <t>Невыясненные поступления, зачисляемые в бюджеты</t>
  </si>
  <si>
    <t xml:space="preserve">Минимальный налог, зачисляемый в бюджеты </t>
  </si>
  <si>
    <t>периоды, истекшие до 1 января 2011 года)</t>
  </si>
  <si>
    <t>дивидендов (в части суммы налога, не превышающей</t>
  </si>
  <si>
    <t>182 1 09 04052 04 0000 110</t>
  </si>
  <si>
    <t>Земельный налог (по обязательствам, возникшим</t>
  </si>
  <si>
    <t>до 1 января 200 года)</t>
  </si>
  <si>
    <t>ДОХОДЫ ОТ ОКАЗАНИЯ ПЛАТНЫХ УСЛУГ И</t>
  </si>
  <si>
    <t>КОМПЕНСАЦИИ ЗАТРАТ ГОСУДАРСТВА</t>
  </si>
  <si>
    <t>000 1 13 00000 00 0000 000</t>
  </si>
  <si>
    <t>Прочие доходы от компенсации затрат бюджетов</t>
  </si>
  <si>
    <t xml:space="preserve">городских округов (возврат дебиторской задолженности </t>
  </si>
  <si>
    <t>прошлых лет)</t>
  </si>
  <si>
    <t xml:space="preserve">901 1 17 01040 04 0000 180 </t>
  </si>
  <si>
    <t>906 1 13 02994 04 0001 130</t>
  </si>
  <si>
    <t>по хранению, комплектованию, учету и использованию</t>
  </si>
  <si>
    <t xml:space="preserve">архивных документов, относящихся к </t>
  </si>
  <si>
    <t>авансовых платежей с доходов, полученных физическими</t>
  </si>
  <si>
    <t>РЕАЛИЗУЕМЫЕ НА ТЕРРИТОРИИ  РФ</t>
  </si>
  <si>
    <t>ГОСУДАРСТВЕННАЯ ПОШЛИНА</t>
  </si>
  <si>
    <t>000 219 00000 00 0000 000</t>
  </si>
  <si>
    <t>182 1 01 02100 01 0000 110</t>
  </si>
  <si>
    <t>182 1 01 02130 01 0000 110</t>
  </si>
  <si>
    <t>Субвенции бюджетам городских округов на оплату жилищно-</t>
  </si>
  <si>
    <t>коммунальных услуг отдельным категориям граждан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</si>
</sst>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9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sz val="9"/>
      <name val="Arial Cyr"/>
      <family val="0"/>
    </font>
    <font>
      <b/>
      <sz val="13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center" vertical="top" shrinkToFit="1"/>
      <protection/>
    </xf>
    <xf numFmtId="0" fontId="37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1" fontId="38" fillId="0" borderId="1">
      <alignment horizontal="left" vertical="top" shrinkToFit="1"/>
      <protection/>
    </xf>
    <xf numFmtId="1" fontId="38" fillId="0" borderId="2">
      <alignment horizontal="left" vertical="top" shrinkToFit="1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3">
      <alignment horizontal="center" vertical="center" wrapText="1"/>
      <protection/>
    </xf>
    <xf numFmtId="10" fontId="37" fillId="0" borderId="1">
      <alignment horizontal="center" vertical="top" shrinkToFit="1"/>
      <protection/>
    </xf>
    <xf numFmtId="10" fontId="38" fillId="21" borderId="1">
      <alignment horizontal="center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20" borderId="0">
      <alignment horizontal="left"/>
      <protection/>
    </xf>
    <xf numFmtId="0" fontId="37" fillId="0" borderId="1">
      <alignment horizontal="left"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center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4" applyNumberFormat="0" applyAlignment="0" applyProtection="0"/>
    <xf numFmtId="0" fontId="41" fillId="30" borderId="5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4" fillId="0" borderId="0" xfId="92" applyFont="1" applyAlignment="1">
      <alignment horizontal="left"/>
    </xf>
    <xf numFmtId="0" fontId="1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Alignment="1">
      <alignment horizontal="left"/>
    </xf>
    <xf numFmtId="0" fontId="1" fillId="36" borderId="0" xfId="0" applyFont="1" applyFill="1" applyAlignment="1">
      <alignment horizontal="left"/>
    </xf>
    <xf numFmtId="171" fontId="2" fillId="0" borderId="0" xfId="92" applyFont="1" applyAlignment="1">
      <alignment horizontal="left"/>
    </xf>
    <xf numFmtId="171" fontId="1" fillId="0" borderId="0" xfId="92" applyFont="1" applyAlignment="1">
      <alignment horizontal="left"/>
    </xf>
    <xf numFmtId="0" fontId="3" fillId="0" borderId="0" xfId="0" applyFont="1" applyAlignment="1">
      <alignment horizontal="left"/>
    </xf>
    <xf numFmtId="171" fontId="1" fillId="0" borderId="0" xfId="92" applyFont="1" applyAlignment="1">
      <alignment horizontal="left"/>
    </xf>
    <xf numFmtId="171" fontId="2" fillId="0" borderId="0" xfId="92" applyFont="1" applyAlignment="1">
      <alignment horizontal="left"/>
    </xf>
    <xf numFmtId="171" fontId="2" fillId="36" borderId="0" xfId="92" applyFont="1" applyFill="1" applyAlignment="1">
      <alignment horizontal="left"/>
    </xf>
    <xf numFmtId="171" fontId="1" fillId="36" borderId="0" xfId="92" applyFont="1" applyFill="1" applyAlignment="1">
      <alignment horizontal="left"/>
    </xf>
    <xf numFmtId="171" fontId="57" fillId="0" borderId="0" xfId="92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36" borderId="0" xfId="0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1" fillId="0" borderId="0" xfId="92" applyFont="1" applyAlignment="1">
      <alignment horizont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0"/>
  <sheetViews>
    <sheetView tabSelected="1" zoomScalePageLayoutView="0" workbookViewId="0" topLeftCell="A1">
      <selection activeCell="A1" sqref="A1:K5"/>
    </sheetView>
  </sheetViews>
  <sheetFormatPr defaultColWidth="9.00390625" defaultRowHeight="12.75"/>
  <cols>
    <col min="1" max="1" width="5.875" style="18" customWidth="1"/>
    <col min="2" max="2" width="27.125" style="3" customWidth="1"/>
    <col min="3" max="6" width="9.125" style="3" customWidth="1"/>
    <col min="7" max="7" width="15.00390625" style="3" customWidth="1"/>
    <col min="8" max="8" width="4.75390625" style="3" customWidth="1"/>
    <col min="9" max="9" width="20.875" style="29" customWidth="1"/>
    <col min="10" max="10" width="18.625" style="29" customWidth="1"/>
    <col min="11" max="11" width="12.00390625" style="29" customWidth="1"/>
    <col min="12" max="16384" width="9.125" style="3" customWidth="1"/>
  </cols>
  <sheetData>
    <row r="1" spans="1:11" ht="14.25">
      <c r="A1" s="43" t="s">
        <v>369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 customHeight="1" hidden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4.25" hidden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4.25" hidden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5" customFormat="1" ht="42.75" customHeight="1">
      <c r="A6" s="14" t="s">
        <v>0</v>
      </c>
      <c r="B6" s="35" t="s">
        <v>1</v>
      </c>
      <c r="C6" s="44" t="s">
        <v>2</v>
      </c>
      <c r="D6" s="44"/>
      <c r="E6" s="44"/>
      <c r="F6" s="44"/>
      <c r="G6" s="44"/>
      <c r="H6" s="44"/>
      <c r="I6" s="35" t="s">
        <v>3</v>
      </c>
      <c r="J6" s="35" t="s">
        <v>370</v>
      </c>
      <c r="K6" s="35" t="s">
        <v>4</v>
      </c>
    </row>
    <row r="7" spans="1:11" ht="15" hidden="1">
      <c r="A7" s="5"/>
      <c r="B7" s="1"/>
      <c r="C7" s="1"/>
      <c r="D7" s="1"/>
      <c r="E7" s="1"/>
      <c r="F7" s="1"/>
      <c r="G7" s="1"/>
      <c r="H7" s="1"/>
      <c r="I7" s="9"/>
      <c r="J7" s="9"/>
      <c r="K7" s="9"/>
    </row>
    <row r="8" spans="1:11" s="18" customFormat="1" ht="15">
      <c r="A8" s="5">
        <v>1</v>
      </c>
      <c r="B8" s="5">
        <v>2</v>
      </c>
      <c r="C8" s="38">
        <v>3</v>
      </c>
      <c r="D8" s="38"/>
      <c r="E8" s="38"/>
      <c r="F8" s="38"/>
      <c r="G8" s="38"/>
      <c r="H8" s="38"/>
      <c r="I8" s="5">
        <v>4</v>
      </c>
      <c r="J8" s="5">
        <v>5</v>
      </c>
      <c r="K8" s="5">
        <v>6</v>
      </c>
    </row>
    <row r="9" spans="1:11" ht="15">
      <c r="A9" s="5">
        <v>1</v>
      </c>
      <c r="B9" s="2" t="s">
        <v>5</v>
      </c>
      <c r="C9" s="37" t="s">
        <v>6</v>
      </c>
      <c r="D9" s="37"/>
      <c r="E9" s="37"/>
      <c r="F9" s="37"/>
      <c r="G9" s="37"/>
      <c r="H9" s="37"/>
      <c r="I9" s="27">
        <f>SUM(I13+I58+I87+I113+I129+I151+I188+I214+I237)</f>
        <v>369978000</v>
      </c>
      <c r="J9" s="27">
        <f>SUM(J13+J58+J87+J113+J129+J151+J188+J214+J237+J137+J199+J378)</f>
        <v>59744555.679999985</v>
      </c>
      <c r="K9" s="27">
        <f>J9/I9*100</f>
        <v>16.148137370330122</v>
      </c>
    </row>
    <row r="10" spans="1:11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">
      <c r="A11" s="5">
        <v>2</v>
      </c>
      <c r="B11" s="2" t="s">
        <v>7</v>
      </c>
      <c r="C11" s="37" t="s">
        <v>8</v>
      </c>
      <c r="D11" s="37"/>
      <c r="E11" s="37"/>
      <c r="F11" s="37"/>
      <c r="G11" s="37"/>
      <c r="H11" s="37"/>
      <c r="I11" s="27">
        <f>I13</f>
        <v>268627000</v>
      </c>
      <c r="J11" s="27">
        <f>J13</f>
        <v>40322679.56999999</v>
      </c>
      <c r="K11" s="27">
        <f>J11/I11*100</f>
        <v>15.010657741031242</v>
      </c>
    </row>
    <row r="12" spans="1:11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5">
      <c r="A13" s="5">
        <v>3</v>
      </c>
      <c r="B13" s="4" t="s">
        <v>9</v>
      </c>
      <c r="C13" s="39" t="s">
        <v>10</v>
      </c>
      <c r="D13" s="39"/>
      <c r="E13" s="39"/>
      <c r="F13" s="39"/>
      <c r="G13" s="39"/>
      <c r="H13" s="39"/>
      <c r="I13" s="27">
        <f>I15+I23+I32+I36+I43+I52</f>
        <v>268627000</v>
      </c>
      <c r="J13" s="27">
        <f>SUM(J15+J23+J32+J36+J43+J52)</f>
        <v>40322679.56999999</v>
      </c>
      <c r="K13" s="27">
        <f>J13/I13*100</f>
        <v>15.010657741031242</v>
      </c>
    </row>
    <row r="14" spans="1:11" ht="1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5">
        <v>4</v>
      </c>
      <c r="B15" s="1" t="s">
        <v>11</v>
      </c>
      <c r="C15" s="36" t="s">
        <v>12</v>
      </c>
      <c r="D15" s="36"/>
      <c r="E15" s="36"/>
      <c r="F15" s="36"/>
      <c r="G15" s="36"/>
      <c r="H15" s="36"/>
      <c r="I15" s="28">
        <v>264233000</v>
      </c>
      <c r="J15" s="28">
        <v>39700540.07</v>
      </c>
      <c r="K15" s="28">
        <f>J15/I15*100</f>
        <v>15.02482281546968</v>
      </c>
    </row>
    <row r="16" spans="1:11" ht="15">
      <c r="A16" s="1"/>
      <c r="B16" s="1"/>
      <c r="C16" s="36" t="s">
        <v>13</v>
      </c>
      <c r="D16" s="36"/>
      <c r="E16" s="36"/>
      <c r="F16" s="36"/>
      <c r="G16" s="36"/>
      <c r="H16" s="36"/>
      <c r="I16" s="9"/>
      <c r="J16" s="28"/>
      <c r="K16" s="9"/>
    </row>
    <row r="17" spans="1:11" ht="15">
      <c r="A17" s="1"/>
      <c r="B17" s="1"/>
      <c r="C17" s="36" t="s">
        <v>14</v>
      </c>
      <c r="D17" s="36"/>
      <c r="E17" s="36"/>
      <c r="F17" s="36"/>
      <c r="G17" s="36"/>
      <c r="H17" s="36"/>
      <c r="I17" s="9"/>
      <c r="J17" s="28"/>
      <c r="K17" s="9"/>
    </row>
    <row r="18" spans="1:11" ht="15">
      <c r="A18" s="1"/>
      <c r="B18" s="1"/>
      <c r="C18" s="36" t="s">
        <v>15</v>
      </c>
      <c r="D18" s="36"/>
      <c r="E18" s="36"/>
      <c r="F18" s="36"/>
      <c r="G18" s="36"/>
      <c r="H18" s="36"/>
      <c r="I18" s="9"/>
      <c r="J18" s="28"/>
      <c r="K18" s="9"/>
    </row>
    <row r="19" spans="1:11" ht="15">
      <c r="A19" s="1"/>
      <c r="B19" s="1"/>
      <c r="C19" s="36" t="s">
        <v>313</v>
      </c>
      <c r="D19" s="36"/>
      <c r="E19" s="36"/>
      <c r="F19" s="36"/>
      <c r="G19" s="36"/>
      <c r="H19" s="36"/>
      <c r="I19" s="28"/>
      <c r="J19" s="28"/>
      <c r="K19" s="28"/>
    </row>
    <row r="20" spans="1:11" ht="15">
      <c r="A20" s="1"/>
      <c r="B20" s="1"/>
      <c r="C20" s="36" t="s">
        <v>314</v>
      </c>
      <c r="D20" s="36"/>
      <c r="E20" s="36"/>
      <c r="F20" s="36"/>
      <c r="G20" s="36"/>
      <c r="H20" s="36"/>
      <c r="I20" s="28"/>
      <c r="J20" s="28"/>
      <c r="K20" s="28"/>
    </row>
    <row r="21" spans="1:11" ht="15">
      <c r="A21" s="1"/>
      <c r="B21" s="1"/>
      <c r="C21" s="36" t="s">
        <v>315</v>
      </c>
      <c r="D21" s="36"/>
      <c r="E21" s="36"/>
      <c r="F21" s="36"/>
      <c r="G21" s="36"/>
      <c r="H21" s="36"/>
      <c r="I21" s="28"/>
      <c r="J21" s="28"/>
      <c r="K21" s="28"/>
    </row>
    <row r="22" spans="1:1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5">
      <c r="A23" s="5">
        <v>5</v>
      </c>
      <c r="B23" s="1" t="s">
        <v>16</v>
      </c>
      <c r="C23" s="36" t="s">
        <v>12</v>
      </c>
      <c r="D23" s="36"/>
      <c r="E23" s="36"/>
      <c r="F23" s="36"/>
      <c r="G23" s="36"/>
      <c r="H23" s="36"/>
      <c r="I23" s="28">
        <v>631000</v>
      </c>
      <c r="J23" s="28">
        <v>4772.83</v>
      </c>
      <c r="K23" s="28">
        <f>J23/I23*100</f>
        <v>0.756391442155309</v>
      </c>
    </row>
    <row r="24" spans="1:11" ht="15">
      <c r="A24" s="5"/>
      <c r="B24" s="1"/>
      <c r="C24" s="36" t="s">
        <v>17</v>
      </c>
      <c r="D24" s="36"/>
      <c r="E24" s="36"/>
      <c r="F24" s="36"/>
      <c r="G24" s="36"/>
      <c r="H24" s="36"/>
      <c r="I24" s="9"/>
      <c r="J24" s="28"/>
      <c r="K24" s="9"/>
    </row>
    <row r="25" spans="1:11" ht="15">
      <c r="A25" s="5"/>
      <c r="B25" s="1"/>
      <c r="C25" s="36" t="s">
        <v>18</v>
      </c>
      <c r="D25" s="36"/>
      <c r="E25" s="36"/>
      <c r="F25" s="36"/>
      <c r="G25" s="36"/>
      <c r="H25" s="36"/>
      <c r="I25" s="9"/>
      <c r="J25" s="28"/>
      <c r="K25" s="9"/>
    </row>
    <row r="26" spans="1:11" ht="15">
      <c r="A26" s="5"/>
      <c r="B26" s="1"/>
      <c r="C26" s="36" t="s">
        <v>19</v>
      </c>
      <c r="D26" s="36"/>
      <c r="E26" s="36"/>
      <c r="F26" s="36"/>
      <c r="G26" s="36"/>
      <c r="H26" s="36"/>
      <c r="I26" s="9"/>
      <c r="J26" s="28"/>
      <c r="K26" s="9"/>
    </row>
    <row r="27" spans="1:11" ht="15">
      <c r="A27" s="5"/>
      <c r="B27" s="1"/>
      <c r="C27" s="36" t="s">
        <v>20</v>
      </c>
      <c r="D27" s="36"/>
      <c r="E27" s="36"/>
      <c r="F27" s="36"/>
      <c r="G27" s="36"/>
      <c r="H27" s="36"/>
      <c r="I27" s="9"/>
      <c r="J27" s="28"/>
      <c r="K27" s="9"/>
    </row>
    <row r="28" spans="1:11" ht="15">
      <c r="A28" s="5"/>
      <c r="B28" s="1"/>
      <c r="C28" s="36" t="s">
        <v>21</v>
      </c>
      <c r="D28" s="36"/>
      <c r="E28" s="36"/>
      <c r="F28" s="36"/>
      <c r="G28" s="36"/>
      <c r="H28" s="36"/>
      <c r="I28" s="9"/>
      <c r="J28" s="28"/>
      <c r="K28" s="9"/>
    </row>
    <row r="29" spans="1:11" ht="15">
      <c r="A29" s="5"/>
      <c r="B29" s="1"/>
      <c r="C29" s="36" t="s">
        <v>22</v>
      </c>
      <c r="D29" s="36"/>
      <c r="E29" s="36"/>
      <c r="F29" s="36"/>
      <c r="G29" s="36"/>
      <c r="H29" s="36"/>
      <c r="I29" s="9"/>
      <c r="J29" s="28"/>
      <c r="K29" s="9"/>
    </row>
    <row r="30" spans="1:8" ht="15">
      <c r="A30" s="5"/>
      <c r="B30" s="1"/>
      <c r="C30" s="36" t="s">
        <v>23</v>
      </c>
      <c r="D30" s="36"/>
      <c r="E30" s="36"/>
      <c r="F30" s="36"/>
      <c r="G30" s="36"/>
      <c r="H30" s="36"/>
    </row>
    <row r="31" spans="1:1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5">
        <v>6</v>
      </c>
      <c r="B32" s="1" t="s">
        <v>24</v>
      </c>
      <c r="C32" s="36" t="s">
        <v>12</v>
      </c>
      <c r="D32" s="36"/>
      <c r="E32" s="36"/>
      <c r="F32" s="36"/>
      <c r="G32" s="36"/>
      <c r="H32" s="36"/>
      <c r="I32" s="28">
        <v>2844000</v>
      </c>
      <c r="J32" s="28">
        <v>73711.18</v>
      </c>
      <c r="K32" s="28">
        <f>J32/I32*100</f>
        <v>2.5918136427566805</v>
      </c>
    </row>
    <row r="33" spans="1:11" ht="15">
      <c r="A33" s="5"/>
      <c r="B33" s="1"/>
      <c r="C33" s="36" t="s">
        <v>25</v>
      </c>
      <c r="D33" s="36"/>
      <c r="E33" s="36"/>
      <c r="F33" s="36"/>
      <c r="G33" s="36"/>
      <c r="H33" s="36"/>
      <c r="I33" s="9"/>
      <c r="J33" s="28"/>
      <c r="K33" s="9"/>
    </row>
    <row r="34" spans="1:8" ht="15">
      <c r="A34" s="5"/>
      <c r="B34" s="1"/>
      <c r="C34" s="36" t="s">
        <v>26</v>
      </c>
      <c r="D34" s="36"/>
      <c r="E34" s="36"/>
      <c r="F34" s="36"/>
      <c r="G34" s="36"/>
      <c r="H34" s="36"/>
    </row>
    <row r="35" spans="1:1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>
      <c r="A36" s="5">
        <v>7</v>
      </c>
      <c r="B36" s="1" t="s">
        <v>27</v>
      </c>
      <c r="C36" s="36" t="s">
        <v>28</v>
      </c>
      <c r="D36" s="36"/>
      <c r="E36" s="36"/>
      <c r="F36" s="36"/>
      <c r="G36" s="36"/>
      <c r="H36" s="36"/>
      <c r="I36" s="28">
        <v>919000</v>
      </c>
      <c r="J36" s="28">
        <v>521568.5</v>
      </c>
      <c r="K36" s="28">
        <f>J36/I36*100</f>
        <v>56.75391730141458</v>
      </c>
    </row>
    <row r="37" spans="1:11" ht="15">
      <c r="A37" s="5"/>
      <c r="B37" s="1"/>
      <c r="C37" s="36" t="s">
        <v>400</v>
      </c>
      <c r="D37" s="36"/>
      <c r="E37" s="36"/>
      <c r="F37" s="36"/>
      <c r="G37" s="36"/>
      <c r="H37" s="36"/>
      <c r="I37" s="28"/>
      <c r="J37" s="28"/>
      <c r="K37" s="9"/>
    </row>
    <row r="38" spans="1:11" ht="15">
      <c r="A38" s="5"/>
      <c r="B38" s="1"/>
      <c r="C38" s="36" t="s">
        <v>29</v>
      </c>
      <c r="D38" s="36"/>
      <c r="E38" s="36"/>
      <c r="F38" s="36"/>
      <c r="G38" s="36"/>
      <c r="H38" s="36"/>
      <c r="I38" s="28"/>
      <c r="J38" s="28"/>
      <c r="K38" s="9"/>
    </row>
    <row r="39" spans="1:11" ht="15">
      <c r="A39" s="5"/>
      <c r="B39" s="1"/>
      <c r="C39" s="36" t="s">
        <v>30</v>
      </c>
      <c r="D39" s="36"/>
      <c r="E39" s="36"/>
      <c r="F39" s="36"/>
      <c r="G39" s="36"/>
      <c r="H39" s="36"/>
      <c r="I39" s="28"/>
      <c r="J39" s="28"/>
      <c r="K39" s="9"/>
    </row>
    <row r="40" spans="1:11" ht="15">
      <c r="A40" s="5"/>
      <c r="B40" s="1"/>
      <c r="C40" s="36" t="s">
        <v>31</v>
      </c>
      <c r="D40" s="36"/>
      <c r="E40" s="36"/>
      <c r="F40" s="36"/>
      <c r="G40" s="36"/>
      <c r="H40" s="36"/>
      <c r="I40" s="28"/>
      <c r="J40" s="28"/>
      <c r="K40" s="9"/>
    </row>
    <row r="41" spans="1:8" ht="15">
      <c r="A41" s="5"/>
      <c r="B41" s="1"/>
      <c r="C41" s="36" t="s">
        <v>32</v>
      </c>
      <c r="D41" s="36"/>
      <c r="E41" s="36"/>
      <c r="F41" s="36"/>
      <c r="G41" s="36"/>
      <c r="H41" s="36"/>
    </row>
    <row r="42" spans="1:11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5">
      <c r="A43" s="5">
        <v>8</v>
      </c>
      <c r="B43" s="1" t="s">
        <v>404</v>
      </c>
      <c r="C43" s="36" t="s">
        <v>382</v>
      </c>
      <c r="D43" s="36"/>
      <c r="E43" s="36"/>
      <c r="F43" s="36"/>
      <c r="G43" s="36"/>
      <c r="H43" s="36"/>
      <c r="I43" s="28">
        <v>0</v>
      </c>
      <c r="J43" s="28">
        <v>5788.26</v>
      </c>
      <c r="K43" s="28">
        <v>0</v>
      </c>
    </row>
    <row r="44" spans="1:11" ht="15">
      <c r="A44" s="5"/>
      <c r="B44" s="1"/>
      <c r="C44" s="36" t="s">
        <v>375</v>
      </c>
      <c r="D44" s="36"/>
      <c r="E44" s="36"/>
      <c r="F44" s="36"/>
      <c r="G44" s="36"/>
      <c r="H44" s="36"/>
      <c r="I44" s="28"/>
      <c r="J44" s="28"/>
      <c r="K44" s="28"/>
    </row>
    <row r="45" spans="1:11" ht="15">
      <c r="A45" s="5"/>
      <c r="B45" s="1"/>
      <c r="C45" s="36" t="s">
        <v>376</v>
      </c>
      <c r="D45" s="36"/>
      <c r="E45" s="36"/>
      <c r="F45" s="36"/>
      <c r="G45" s="36"/>
      <c r="H45" s="36"/>
      <c r="I45" s="28"/>
      <c r="J45" s="28"/>
      <c r="K45" s="28"/>
    </row>
    <row r="46" spans="1:11" ht="15">
      <c r="A46" s="5"/>
      <c r="B46" s="1"/>
      <c r="C46" s="36" t="s">
        <v>377</v>
      </c>
      <c r="D46" s="36"/>
      <c r="E46" s="36"/>
      <c r="F46" s="36"/>
      <c r="G46" s="36"/>
      <c r="H46" s="36"/>
      <c r="I46" s="28"/>
      <c r="J46" s="28"/>
      <c r="K46" s="28"/>
    </row>
    <row r="47" spans="1:11" ht="15">
      <c r="A47" s="5"/>
      <c r="B47" s="1"/>
      <c r="C47" s="36" t="s">
        <v>378</v>
      </c>
      <c r="D47" s="36"/>
      <c r="E47" s="36"/>
      <c r="F47" s="36"/>
      <c r="G47" s="36"/>
      <c r="H47" s="36"/>
      <c r="I47" s="28"/>
      <c r="J47" s="28"/>
      <c r="K47" s="28"/>
    </row>
    <row r="48" spans="1:11" ht="15">
      <c r="A48" s="5"/>
      <c r="B48" s="1"/>
      <c r="C48" s="36" t="s">
        <v>381</v>
      </c>
      <c r="D48" s="36"/>
      <c r="E48" s="36"/>
      <c r="F48" s="36"/>
      <c r="G48" s="36"/>
      <c r="H48" s="36"/>
      <c r="I48" s="28"/>
      <c r="J48" s="28"/>
      <c r="K48" s="28"/>
    </row>
    <row r="49" spans="1:11" ht="15">
      <c r="A49" s="5"/>
      <c r="B49" s="1"/>
      <c r="C49" s="36" t="s">
        <v>380</v>
      </c>
      <c r="D49" s="36"/>
      <c r="E49" s="36"/>
      <c r="F49" s="36"/>
      <c r="G49" s="36"/>
      <c r="H49" s="36"/>
      <c r="I49" s="28"/>
      <c r="J49" s="28"/>
      <c r="K49" s="28"/>
    </row>
    <row r="50" spans="1:8" ht="15">
      <c r="A50" s="5"/>
      <c r="B50" s="1"/>
      <c r="C50" s="36" t="s">
        <v>379</v>
      </c>
      <c r="D50" s="36"/>
      <c r="E50" s="36"/>
      <c r="F50" s="36"/>
      <c r="G50" s="36"/>
      <c r="H50" s="36"/>
    </row>
    <row r="51" spans="1:11" ht="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5">
      <c r="A52" s="5">
        <v>9</v>
      </c>
      <c r="B52" s="1" t="s">
        <v>405</v>
      </c>
      <c r="C52" s="36" t="s">
        <v>372</v>
      </c>
      <c r="D52" s="36"/>
      <c r="E52" s="36"/>
      <c r="F52" s="36"/>
      <c r="G52" s="36"/>
      <c r="H52" s="36"/>
      <c r="I52" s="28">
        <v>0</v>
      </c>
      <c r="J52" s="28">
        <v>16298.73</v>
      </c>
      <c r="K52" s="28">
        <v>0</v>
      </c>
    </row>
    <row r="53" spans="1:11" ht="15">
      <c r="A53" s="5"/>
      <c r="B53" s="1"/>
      <c r="C53" s="36" t="s">
        <v>373</v>
      </c>
      <c r="D53" s="36"/>
      <c r="E53" s="36"/>
      <c r="F53" s="36"/>
      <c r="G53" s="36"/>
      <c r="H53" s="36"/>
      <c r="I53" s="28"/>
      <c r="J53" s="28"/>
      <c r="K53" s="28"/>
    </row>
    <row r="54" spans="1:11" ht="15">
      <c r="A54" s="5"/>
      <c r="B54" s="1"/>
      <c r="C54" s="36" t="s">
        <v>386</v>
      </c>
      <c r="D54" s="36"/>
      <c r="E54" s="36"/>
      <c r="F54" s="36"/>
      <c r="G54" s="36"/>
      <c r="H54" s="36"/>
      <c r="I54" s="28"/>
      <c r="J54" s="28"/>
      <c r="K54" s="28"/>
    </row>
    <row r="55" spans="1:11" ht="15">
      <c r="A55" s="5"/>
      <c r="B55" s="1"/>
      <c r="C55" s="36" t="s">
        <v>374</v>
      </c>
      <c r="D55" s="36"/>
      <c r="E55" s="36"/>
      <c r="F55" s="36"/>
      <c r="G55" s="36"/>
      <c r="H55" s="36"/>
      <c r="I55" s="28"/>
      <c r="J55" s="28"/>
      <c r="K55" s="28"/>
    </row>
    <row r="56" spans="1:1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5">
      <c r="A57" s="5">
        <v>10</v>
      </c>
      <c r="B57" s="4" t="s">
        <v>371</v>
      </c>
      <c r="C57" s="39" t="s">
        <v>33</v>
      </c>
      <c r="D57" s="39"/>
      <c r="E57" s="39"/>
      <c r="F57" s="39"/>
      <c r="G57" s="39"/>
      <c r="H57" s="39"/>
      <c r="I57" s="28"/>
      <c r="J57" s="28"/>
      <c r="K57" s="9"/>
    </row>
    <row r="58" spans="1:11" ht="15">
      <c r="A58" s="5"/>
      <c r="B58" s="1"/>
      <c r="C58" s="39" t="s">
        <v>401</v>
      </c>
      <c r="D58" s="39"/>
      <c r="E58" s="39"/>
      <c r="F58" s="39"/>
      <c r="G58" s="39"/>
      <c r="H58" s="39"/>
      <c r="I58" s="27">
        <f>I60+I66+I73+I80</f>
        <v>43908000</v>
      </c>
      <c r="J58" s="27">
        <f>J60+J66+J73+J80</f>
        <v>11292497.69</v>
      </c>
      <c r="K58" s="27">
        <f>J58/I58*100</f>
        <v>25.718542611824724</v>
      </c>
    </row>
    <row r="59" spans="1:1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5">
      <c r="A60" s="17">
        <v>11</v>
      </c>
      <c r="B60" s="1" t="s">
        <v>365</v>
      </c>
      <c r="C60" s="36" t="s">
        <v>34</v>
      </c>
      <c r="D60" s="36"/>
      <c r="E60" s="36"/>
      <c r="F60" s="36"/>
      <c r="G60" s="36"/>
      <c r="H60" s="36"/>
      <c r="I60" s="28">
        <v>21003000</v>
      </c>
      <c r="J60" s="28">
        <v>5805243.67</v>
      </c>
      <c r="K60" s="28">
        <f>J60/I60*100</f>
        <v>27.64006889491977</v>
      </c>
    </row>
    <row r="61" spans="1:11" ht="15">
      <c r="A61" s="5"/>
      <c r="B61" s="1"/>
      <c r="C61" s="36" t="s">
        <v>35</v>
      </c>
      <c r="D61" s="36"/>
      <c r="E61" s="36"/>
      <c r="F61" s="36"/>
      <c r="G61" s="36"/>
      <c r="H61" s="36"/>
      <c r="I61" s="28"/>
      <c r="J61" s="28"/>
      <c r="K61" s="9"/>
    </row>
    <row r="62" spans="1:11" ht="15">
      <c r="A62" s="5"/>
      <c r="B62" s="1"/>
      <c r="C62" s="36" t="s">
        <v>322</v>
      </c>
      <c r="D62" s="36"/>
      <c r="E62" s="36"/>
      <c r="F62" s="36"/>
      <c r="G62" s="36"/>
      <c r="H62" s="36"/>
      <c r="I62" s="28"/>
      <c r="J62" s="28"/>
      <c r="K62" s="9"/>
    </row>
    <row r="63" spans="1:11" ht="15">
      <c r="A63" s="5"/>
      <c r="B63" s="1"/>
      <c r="C63" s="36" t="s">
        <v>323</v>
      </c>
      <c r="D63" s="36"/>
      <c r="E63" s="36"/>
      <c r="F63" s="36"/>
      <c r="G63" s="36"/>
      <c r="H63" s="36"/>
      <c r="I63" s="28"/>
      <c r="J63" s="28"/>
      <c r="K63" s="9"/>
    </row>
    <row r="64" spans="1:11" ht="15">
      <c r="A64" s="5"/>
      <c r="B64" s="1"/>
      <c r="C64" s="36" t="s">
        <v>324</v>
      </c>
      <c r="D64" s="36"/>
      <c r="E64" s="36"/>
      <c r="F64" s="36"/>
      <c r="G64" s="36"/>
      <c r="H64" s="36"/>
      <c r="I64" s="28"/>
      <c r="J64" s="28"/>
      <c r="K64" s="28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5">
        <v>12</v>
      </c>
      <c r="B66" s="1" t="s">
        <v>366</v>
      </c>
      <c r="C66" s="36" t="s">
        <v>38</v>
      </c>
      <c r="D66" s="36"/>
      <c r="E66" s="36"/>
      <c r="F66" s="36"/>
      <c r="G66" s="36"/>
      <c r="H66" s="36"/>
      <c r="I66" s="28">
        <v>130000</v>
      </c>
      <c r="J66" s="28">
        <v>23825.5</v>
      </c>
      <c r="K66" s="28">
        <f>J66/I66*100</f>
        <v>18.32730769230769</v>
      </c>
    </row>
    <row r="67" spans="1:11" ht="15">
      <c r="A67" s="5"/>
      <c r="B67" s="1"/>
      <c r="C67" s="36" t="s">
        <v>39</v>
      </c>
      <c r="D67" s="36"/>
      <c r="E67" s="36"/>
      <c r="F67" s="36"/>
      <c r="G67" s="36"/>
      <c r="H67" s="36"/>
      <c r="I67" s="28"/>
      <c r="J67" s="28"/>
      <c r="K67" s="28"/>
    </row>
    <row r="68" spans="1:11" ht="15">
      <c r="A68" s="5"/>
      <c r="B68" s="1"/>
      <c r="C68" s="36" t="s">
        <v>40</v>
      </c>
      <c r="D68" s="36"/>
      <c r="E68" s="36"/>
      <c r="F68" s="36"/>
      <c r="G68" s="36"/>
      <c r="H68" s="36"/>
      <c r="I68" s="28"/>
      <c r="J68" s="28"/>
      <c r="K68" s="28"/>
    </row>
    <row r="69" spans="1:11" ht="15">
      <c r="A69" s="5"/>
      <c r="B69" s="1"/>
      <c r="C69" s="36" t="s">
        <v>243</v>
      </c>
      <c r="D69" s="36"/>
      <c r="E69" s="36"/>
      <c r="F69" s="36"/>
      <c r="G69" s="36"/>
      <c r="H69" s="36"/>
      <c r="I69" s="28"/>
      <c r="J69" s="28"/>
      <c r="K69" s="28"/>
    </row>
    <row r="70" spans="1:11" ht="15">
      <c r="A70" s="5"/>
      <c r="B70" s="1"/>
      <c r="C70" s="36" t="s">
        <v>36</v>
      </c>
      <c r="D70" s="36"/>
      <c r="E70" s="36"/>
      <c r="F70" s="36"/>
      <c r="G70" s="36"/>
      <c r="H70" s="36"/>
      <c r="I70" s="28"/>
      <c r="J70" s="28"/>
      <c r="K70" s="9"/>
    </row>
    <row r="71" spans="1:11" ht="15">
      <c r="A71" s="5"/>
      <c r="B71" s="1"/>
      <c r="C71" s="36" t="s">
        <v>37</v>
      </c>
      <c r="D71" s="36"/>
      <c r="E71" s="36"/>
      <c r="F71" s="36"/>
      <c r="G71" s="36"/>
      <c r="H71" s="36"/>
      <c r="I71" s="28"/>
      <c r="J71" s="28"/>
      <c r="K71" s="28"/>
    </row>
    <row r="72" spans="1:11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5">
      <c r="A73" s="5">
        <v>13</v>
      </c>
      <c r="B73" s="1" t="s">
        <v>367</v>
      </c>
      <c r="C73" s="36" t="s">
        <v>38</v>
      </c>
      <c r="D73" s="36"/>
      <c r="E73" s="36"/>
      <c r="F73" s="36"/>
      <c r="G73" s="36"/>
      <c r="H73" s="36"/>
      <c r="I73" s="28">
        <v>25479000</v>
      </c>
      <c r="J73" s="28">
        <v>6207340.46</v>
      </c>
      <c r="K73" s="28">
        <f>J73/I73*100</f>
        <v>24.362574904823582</v>
      </c>
    </row>
    <row r="74" spans="1:11" ht="15">
      <c r="A74" s="5"/>
      <c r="B74" s="1"/>
      <c r="C74" s="36" t="s">
        <v>39</v>
      </c>
      <c r="D74" s="36"/>
      <c r="E74" s="36"/>
      <c r="F74" s="36"/>
      <c r="G74" s="36"/>
      <c r="H74" s="36"/>
      <c r="I74" s="28"/>
      <c r="J74" s="28"/>
      <c r="K74" s="28"/>
    </row>
    <row r="75" spans="1:11" ht="15">
      <c r="A75" s="5"/>
      <c r="B75" s="1"/>
      <c r="C75" s="36" t="s">
        <v>40</v>
      </c>
      <c r="D75" s="36"/>
      <c r="E75" s="36"/>
      <c r="F75" s="36"/>
      <c r="G75" s="36"/>
      <c r="H75" s="36"/>
      <c r="I75" s="28"/>
      <c r="J75" s="28"/>
      <c r="K75" s="28"/>
    </row>
    <row r="76" spans="1:11" ht="15">
      <c r="A76" s="5"/>
      <c r="B76" s="1"/>
      <c r="C76" s="36" t="s">
        <v>243</v>
      </c>
      <c r="D76" s="36"/>
      <c r="E76" s="36"/>
      <c r="F76" s="36"/>
      <c r="G76" s="36"/>
      <c r="H76" s="36"/>
      <c r="I76" s="28"/>
      <c r="J76" s="28"/>
      <c r="K76" s="28"/>
    </row>
    <row r="77" spans="1:11" ht="15">
      <c r="A77" s="5"/>
      <c r="B77" s="1"/>
      <c r="C77" s="36" t="s">
        <v>36</v>
      </c>
      <c r="D77" s="36"/>
      <c r="E77" s="36"/>
      <c r="F77" s="36"/>
      <c r="G77" s="36"/>
      <c r="H77" s="36"/>
      <c r="I77" s="28"/>
      <c r="J77" s="28"/>
      <c r="K77" s="28"/>
    </row>
    <row r="78" spans="1:11" ht="15">
      <c r="A78" s="5"/>
      <c r="B78" s="1"/>
      <c r="C78" s="36" t="s">
        <v>37</v>
      </c>
      <c r="D78" s="36"/>
      <c r="E78" s="36"/>
      <c r="F78" s="36"/>
      <c r="G78" s="36"/>
      <c r="H78" s="36"/>
      <c r="I78" s="28"/>
      <c r="J78" s="28"/>
      <c r="K78" s="28"/>
    </row>
    <row r="79" spans="1:11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5">
      <c r="A80" s="5">
        <v>14</v>
      </c>
      <c r="B80" s="1" t="s">
        <v>368</v>
      </c>
      <c r="C80" s="36" t="s">
        <v>38</v>
      </c>
      <c r="D80" s="36"/>
      <c r="E80" s="36"/>
      <c r="F80" s="36"/>
      <c r="G80" s="36"/>
      <c r="H80" s="36"/>
      <c r="I80" s="28">
        <v>-2704000</v>
      </c>
      <c r="J80" s="28">
        <v>-743911.94</v>
      </c>
      <c r="K80" s="28">
        <f>J80/I80*100</f>
        <v>27.511536242603547</v>
      </c>
    </row>
    <row r="81" spans="1:11" ht="15">
      <c r="A81" s="5"/>
      <c r="B81" s="1"/>
      <c r="C81" s="36" t="s">
        <v>39</v>
      </c>
      <c r="D81" s="36"/>
      <c r="E81" s="36"/>
      <c r="F81" s="36"/>
      <c r="G81" s="36"/>
      <c r="H81" s="36"/>
      <c r="I81" s="28"/>
      <c r="J81" s="28"/>
      <c r="K81" s="28"/>
    </row>
    <row r="82" spans="1:11" ht="15">
      <c r="A82" s="5"/>
      <c r="B82" s="1"/>
      <c r="C82" s="36" t="s">
        <v>40</v>
      </c>
      <c r="D82" s="36"/>
      <c r="E82" s="36"/>
      <c r="F82" s="36"/>
      <c r="G82" s="36"/>
      <c r="H82" s="36"/>
      <c r="I82" s="28"/>
      <c r="J82" s="28"/>
      <c r="K82" s="28"/>
    </row>
    <row r="83" spans="1:11" ht="15">
      <c r="A83" s="5"/>
      <c r="B83" s="1"/>
      <c r="C83" s="36" t="s">
        <v>243</v>
      </c>
      <c r="D83" s="36"/>
      <c r="E83" s="36"/>
      <c r="F83" s="36"/>
      <c r="G83" s="36"/>
      <c r="H83" s="36"/>
      <c r="I83" s="28"/>
      <c r="J83" s="28"/>
      <c r="K83" s="28"/>
    </row>
    <row r="84" spans="1:11" ht="15">
      <c r="A84" s="5"/>
      <c r="B84" s="1"/>
      <c r="C84" s="36" t="s">
        <v>36</v>
      </c>
      <c r="D84" s="36"/>
      <c r="E84" s="36"/>
      <c r="F84" s="36"/>
      <c r="G84" s="36"/>
      <c r="H84" s="36"/>
      <c r="I84" s="28"/>
      <c r="J84" s="28"/>
      <c r="K84" s="28"/>
    </row>
    <row r="85" spans="1:11" ht="15">
      <c r="A85" s="5"/>
      <c r="B85" s="1"/>
      <c r="C85" s="36" t="s">
        <v>37</v>
      </c>
      <c r="D85" s="36"/>
      <c r="E85" s="36"/>
      <c r="F85" s="36"/>
      <c r="G85" s="36"/>
      <c r="H85" s="36"/>
      <c r="I85" s="28"/>
      <c r="J85" s="28"/>
      <c r="K85" s="28"/>
    </row>
    <row r="86" spans="1:11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5">
      <c r="A87" s="5">
        <v>15</v>
      </c>
      <c r="B87" s="4" t="s">
        <v>341</v>
      </c>
      <c r="C87" s="39" t="s">
        <v>41</v>
      </c>
      <c r="D87" s="39"/>
      <c r="E87" s="39"/>
      <c r="F87" s="39"/>
      <c r="G87" s="39"/>
      <c r="H87" s="39"/>
      <c r="I87" s="27">
        <f>I89+I92+I96+I101+I104+I107+I109</f>
        <v>30722000</v>
      </c>
      <c r="J87" s="27">
        <f>J89+J92+J96+J101+J104+J107+J109</f>
        <v>3819379.9000000004</v>
      </c>
      <c r="K87" s="27">
        <f>J87/I87*100</f>
        <v>12.432067899225311</v>
      </c>
    </row>
    <row r="88" spans="1:11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5">
      <c r="A89" s="5">
        <v>16</v>
      </c>
      <c r="B89" s="1" t="s">
        <v>42</v>
      </c>
      <c r="C89" s="36" t="s">
        <v>43</v>
      </c>
      <c r="D89" s="36"/>
      <c r="E89" s="36"/>
      <c r="F89" s="36"/>
      <c r="G89" s="36"/>
      <c r="H89" s="36"/>
      <c r="I89" s="28">
        <v>10423000</v>
      </c>
      <c r="J89" s="28">
        <v>536054.81</v>
      </c>
      <c r="K89" s="28">
        <f>J89/I89*100</f>
        <v>5.142999232466661</v>
      </c>
    </row>
    <row r="90" spans="1:11" ht="15">
      <c r="A90" s="5"/>
      <c r="B90" s="4"/>
      <c r="C90" s="36" t="s">
        <v>44</v>
      </c>
      <c r="D90" s="36"/>
      <c r="E90" s="36"/>
      <c r="F90" s="36"/>
      <c r="G90" s="36"/>
      <c r="H90" s="36"/>
      <c r="I90" s="28"/>
      <c r="J90" s="28"/>
      <c r="K90" s="28"/>
    </row>
    <row r="91" spans="1:11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5">
      <c r="A92" s="17">
        <v>17</v>
      </c>
      <c r="B92" s="1" t="s">
        <v>45</v>
      </c>
      <c r="C92" s="36" t="s">
        <v>43</v>
      </c>
      <c r="D92" s="36"/>
      <c r="E92" s="36"/>
      <c r="F92" s="36"/>
      <c r="G92" s="36"/>
      <c r="H92" s="36"/>
      <c r="I92" s="28">
        <v>18373000</v>
      </c>
      <c r="J92" s="28">
        <v>3279653.49</v>
      </c>
      <c r="K92" s="28">
        <f>J92/I92*100</f>
        <v>17.85039726772982</v>
      </c>
    </row>
    <row r="93" spans="1:11" ht="15">
      <c r="A93" s="16"/>
      <c r="B93" s="4"/>
      <c r="C93" s="36" t="s">
        <v>46</v>
      </c>
      <c r="D93" s="36"/>
      <c r="E93" s="36"/>
      <c r="F93" s="36"/>
      <c r="G93" s="36"/>
      <c r="H93" s="36"/>
      <c r="I93" s="27"/>
      <c r="J93" s="27"/>
      <c r="K93" s="25"/>
    </row>
    <row r="94" spans="1:11" ht="15">
      <c r="A94" s="16"/>
      <c r="B94" s="1"/>
      <c r="C94" s="36" t="s">
        <v>47</v>
      </c>
      <c r="D94" s="36"/>
      <c r="E94" s="36"/>
      <c r="F94" s="36"/>
      <c r="G94" s="36"/>
      <c r="H94" s="36"/>
      <c r="I94" s="28"/>
      <c r="J94" s="28"/>
      <c r="K94" s="28"/>
    </row>
    <row r="95" spans="1:11" ht="14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17">
        <v>18</v>
      </c>
      <c r="B96" s="1" t="s">
        <v>342</v>
      </c>
      <c r="C96" s="36" t="s">
        <v>43</v>
      </c>
      <c r="D96" s="36"/>
      <c r="E96" s="36"/>
      <c r="F96" s="36"/>
      <c r="G96" s="36"/>
      <c r="H96" s="36"/>
      <c r="I96" s="28">
        <v>0</v>
      </c>
      <c r="J96" s="28">
        <v>-703.86</v>
      </c>
      <c r="K96" s="28">
        <v>0</v>
      </c>
    </row>
    <row r="97" spans="1:11" ht="15">
      <c r="A97" s="16"/>
      <c r="B97" s="1"/>
      <c r="C97" s="36" t="s">
        <v>46</v>
      </c>
      <c r="D97" s="36"/>
      <c r="E97" s="36"/>
      <c r="F97" s="36"/>
      <c r="G97" s="36"/>
      <c r="H97" s="36"/>
      <c r="I97" s="28"/>
      <c r="J97" s="28"/>
      <c r="K97" s="28"/>
    </row>
    <row r="98" spans="1:11" ht="15">
      <c r="A98" s="16"/>
      <c r="B98" s="1"/>
      <c r="C98" s="36" t="s">
        <v>343</v>
      </c>
      <c r="D98" s="36"/>
      <c r="E98" s="36"/>
      <c r="F98" s="36"/>
      <c r="G98" s="36"/>
      <c r="H98" s="36"/>
      <c r="I98" s="28"/>
      <c r="J98" s="28"/>
      <c r="K98" s="28"/>
    </row>
    <row r="99" spans="1:11" ht="15">
      <c r="A99" s="16"/>
      <c r="B99" s="1"/>
      <c r="C99" s="36" t="s">
        <v>385</v>
      </c>
      <c r="D99" s="36"/>
      <c r="E99" s="36"/>
      <c r="F99" s="36"/>
      <c r="G99" s="36"/>
      <c r="H99" s="36"/>
      <c r="I99" s="28"/>
      <c r="J99" s="28"/>
      <c r="K99" s="28"/>
    </row>
    <row r="100" spans="1:11" ht="14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5">
        <v>19</v>
      </c>
      <c r="B101" s="1" t="s">
        <v>325</v>
      </c>
      <c r="C101" s="36" t="s">
        <v>384</v>
      </c>
      <c r="D101" s="36"/>
      <c r="E101" s="36"/>
      <c r="F101" s="36"/>
      <c r="G101" s="36"/>
      <c r="H101" s="36"/>
      <c r="I101" s="28">
        <v>0</v>
      </c>
      <c r="J101" s="28">
        <v>-27024.55</v>
      </c>
      <c r="K101" s="28">
        <v>0</v>
      </c>
    </row>
    <row r="102" spans="1:11" ht="15">
      <c r="A102" s="5"/>
      <c r="B102" s="1"/>
      <c r="C102" s="36" t="s">
        <v>133</v>
      </c>
      <c r="D102" s="36"/>
      <c r="E102" s="36"/>
      <c r="F102" s="36"/>
      <c r="G102" s="36"/>
      <c r="H102" s="36"/>
      <c r="I102" s="28"/>
      <c r="J102" s="28"/>
      <c r="K102" s="28"/>
    </row>
    <row r="103" spans="1:11" ht="14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5">
        <v>20</v>
      </c>
      <c r="B104" s="1" t="s">
        <v>48</v>
      </c>
      <c r="C104" s="36" t="s">
        <v>49</v>
      </c>
      <c r="D104" s="36"/>
      <c r="E104" s="36"/>
      <c r="F104" s="36"/>
      <c r="G104" s="36"/>
      <c r="H104" s="36"/>
      <c r="I104" s="28">
        <v>0</v>
      </c>
      <c r="J104" s="28">
        <v>99094.01</v>
      </c>
      <c r="K104" s="28">
        <v>0</v>
      </c>
    </row>
    <row r="105" spans="1:11" ht="15">
      <c r="A105" s="5"/>
      <c r="B105" s="1"/>
      <c r="C105" s="36" t="s">
        <v>50</v>
      </c>
      <c r="D105" s="36"/>
      <c r="E105" s="36"/>
      <c r="F105" s="36"/>
      <c r="G105" s="36"/>
      <c r="H105" s="36"/>
      <c r="I105" s="28"/>
      <c r="J105" s="28"/>
      <c r="K105" s="9"/>
    </row>
    <row r="106" spans="1:11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5">
      <c r="A107" s="5">
        <v>21</v>
      </c>
      <c r="B107" s="1" t="s">
        <v>51</v>
      </c>
      <c r="C107" s="36" t="s">
        <v>52</v>
      </c>
      <c r="D107" s="36"/>
      <c r="E107" s="36"/>
      <c r="F107" s="36"/>
      <c r="G107" s="36"/>
      <c r="H107" s="36"/>
      <c r="I107" s="28">
        <v>158000</v>
      </c>
      <c r="J107" s="28">
        <v>13966</v>
      </c>
      <c r="K107" s="28">
        <f>J107/I107*100</f>
        <v>8.839240506329114</v>
      </c>
    </row>
    <row r="108" spans="1:11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5">
      <c r="A109" s="5">
        <v>22</v>
      </c>
      <c r="B109" s="1" t="s">
        <v>53</v>
      </c>
      <c r="C109" s="36" t="s">
        <v>54</v>
      </c>
      <c r="D109" s="36"/>
      <c r="E109" s="36"/>
      <c r="F109" s="36"/>
      <c r="G109" s="36"/>
      <c r="H109" s="36"/>
      <c r="I109" s="28">
        <v>1768000</v>
      </c>
      <c r="J109" s="28">
        <v>-81660</v>
      </c>
      <c r="K109" s="28">
        <f>J109/I109*100</f>
        <v>-4.618778280542987</v>
      </c>
    </row>
    <row r="110" spans="1:11" ht="15">
      <c r="A110" s="5"/>
      <c r="B110" s="1"/>
      <c r="C110" s="36" t="s">
        <v>55</v>
      </c>
      <c r="D110" s="36"/>
      <c r="E110" s="36"/>
      <c r="F110" s="36"/>
      <c r="G110" s="36"/>
      <c r="H110" s="36"/>
      <c r="I110" s="28"/>
      <c r="J110" s="28"/>
      <c r="K110" s="9"/>
    </row>
    <row r="111" spans="1:11" ht="15">
      <c r="A111" s="5"/>
      <c r="B111" s="1"/>
      <c r="C111" s="36" t="s">
        <v>56</v>
      </c>
      <c r="D111" s="36"/>
      <c r="E111" s="36"/>
      <c r="F111" s="36"/>
      <c r="G111" s="36"/>
      <c r="H111" s="36"/>
      <c r="I111" s="28"/>
      <c r="J111" s="28"/>
      <c r="K111" s="28"/>
    </row>
    <row r="112" spans="1:11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5">
      <c r="A113" s="5">
        <v>23</v>
      </c>
      <c r="B113" s="4" t="s">
        <v>344</v>
      </c>
      <c r="C113" s="39" t="s">
        <v>57</v>
      </c>
      <c r="D113" s="39"/>
      <c r="E113" s="39"/>
      <c r="F113" s="39"/>
      <c r="G113" s="39"/>
      <c r="H113" s="39"/>
      <c r="I113" s="27">
        <f>SUM(I115+I119)</f>
        <v>12440000</v>
      </c>
      <c r="J113" s="27">
        <f>SUM(J115+J119)</f>
        <v>1215549.44</v>
      </c>
      <c r="K113" s="27">
        <f>J113/I113*100</f>
        <v>9.77129774919614</v>
      </c>
    </row>
    <row r="114" spans="1:11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5">
      <c r="A115" s="5">
        <v>24</v>
      </c>
      <c r="B115" s="1" t="s">
        <v>58</v>
      </c>
      <c r="C115" s="36" t="s">
        <v>59</v>
      </c>
      <c r="D115" s="36"/>
      <c r="E115" s="36"/>
      <c r="F115" s="36"/>
      <c r="G115" s="36"/>
      <c r="H115" s="36"/>
      <c r="I115" s="28">
        <v>3379000</v>
      </c>
      <c r="J115" s="28">
        <v>162849.05</v>
      </c>
      <c r="K115" s="28">
        <f>J115/I115*100</f>
        <v>4.819445102101213</v>
      </c>
    </row>
    <row r="116" spans="1:11" ht="15">
      <c r="A116" s="5"/>
      <c r="B116" s="1"/>
      <c r="C116" s="36" t="s">
        <v>60</v>
      </c>
      <c r="D116" s="36"/>
      <c r="E116" s="36"/>
      <c r="F116" s="36"/>
      <c r="G116" s="36"/>
      <c r="H116" s="36"/>
      <c r="I116" s="28"/>
      <c r="J116" s="28"/>
      <c r="K116" s="9"/>
    </row>
    <row r="117" spans="1:11" ht="15">
      <c r="A117" s="5"/>
      <c r="B117" s="1"/>
      <c r="C117" s="36" t="s">
        <v>61</v>
      </c>
      <c r="D117" s="36"/>
      <c r="E117" s="36"/>
      <c r="F117" s="36"/>
      <c r="G117" s="36"/>
      <c r="H117" s="36"/>
      <c r="I117" s="28"/>
      <c r="J117" s="28"/>
      <c r="K117" s="28"/>
    </row>
    <row r="118" spans="1:11" ht="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5">
      <c r="A119" s="5">
        <v>25</v>
      </c>
      <c r="B119" s="9" t="s">
        <v>62</v>
      </c>
      <c r="C119" s="36" t="s">
        <v>63</v>
      </c>
      <c r="D119" s="36"/>
      <c r="E119" s="36"/>
      <c r="F119" s="36"/>
      <c r="G119" s="36"/>
      <c r="H119" s="36"/>
      <c r="I119" s="19">
        <f>SUM(I121+I125)</f>
        <v>9061000</v>
      </c>
      <c r="J119" s="19">
        <f>SUM(J121+J125)</f>
        <v>1052700.39</v>
      </c>
      <c r="K119" s="19">
        <f>J119/I119*100</f>
        <v>11.617927270720669</v>
      </c>
    </row>
    <row r="120" spans="1:11" ht="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5">
      <c r="A121" s="5">
        <v>26</v>
      </c>
      <c r="B121" s="1" t="s">
        <v>64</v>
      </c>
      <c r="C121" s="36" t="s">
        <v>65</v>
      </c>
      <c r="D121" s="36"/>
      <c r="E121" s="36"/>
      <c r="F121" s="36"/>
      <c r="G121" s="36"/>
      <c r="H121" s="36"/>
      <c r="I121" s="28">
        <v>6737000</v>
      </c>
      <c r="J121" s="28">
        <v>956887</v>
      </c>
      <c r="K121" s="28">
        <f>J121/I121*100</f>
        <v>14.203458512691109</v>
      </c>
    </row>
    <row r="122" spans="1:11" ht="15">
      <c r="A122" s="5"/>
      <c r="B122" s="1"/>
      <c r="C122" s="36" t="s">
        <v>66</v>
      </c>
      <c r="D122" s="36"/>
      <c r="E122" s="36"/>
      <c r="F122" s="36"/>
      <c r="G122" s="36"/>
      <c r="H122" s="36"/>
      <c r="I122" s="28"/>
      <c r="J122" s="28"/>
      <c r="K122" s="9"/>
    </row>
    <row r="123" spans="1:11" ht="15">
      <c r="A123" s="5"/>
      <c r="B123" s="1"/>
      <c r="C123" s="36" t="s">
        <v>67</v>
      </c>
      <c r="D123" s="36"/>
      <c r="E123" s="36"/>
      <c r="F123" s="36"/>
      <c r="G123" s="36"/>
      <c r="H123" s="36"/>
      <c r="I123" s="28"/>
      <c r="J123" s="28"/>
      <c r="K123" s="28"/>
    </row>
    <row r="124" spans="1:11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5">
      <c r="A125" s="5">
        <v>27</v>
      </c>
      <c r="B125" s="1" t="s">
        <v>68</v>
      </c>
      <c r="C125" s="36" t="s">
        <v>69</v>
      </c>
      <c r="D125" s="36"/>
      <c r="E125" s="36"/>
      <c r="F125" s="36"/>
      <c r="G125" s="36"/>
      <c r="H125" s="36"/>
      <c r="I125" s="28">
        <v>2324000</v>
      </c>
      <c r="J125" s="28">
        <v>95813.39</v>
      </c>
      <c r="K125" s="28">
        <f>J125/I125*100</f>
        <v>4.122779259896729</v>
      </c>
    </row>
    <row r="126" spans="1:11" ht="15">
      <c r="A126" s="5"/>
      <c r="B126" s="1"/>
      <c r="C126" s="36" t="s">
        <v>66</v>
      </c>
      <c r="D126" s="36"/>
      <c r="E126" s="36"/>
      <c r="F126" s="36"/>
      <c r="G126" s="36"/>
      <c r="H126" s="36"/>
      <c r="I126" s="28"/>
      <c r="J126" s="28"/>
      <c r="K126" s="9"/>
    </row>
    <row r="127" spans="1:11" ht="15">
      <c r="A127" s="5"/>
      <c r="B127" s="1"/>
      <c r="C127" s="36" t="s">
        <v>67</v>
      </c>
      <c r="D127" s="36"/>
      <c r="E127" s="36"/>
      <c r="F127" s="36"/>
      <c r="G127" s="36"/>
      <c r="H127" s="36"/>
      <c r="I127" s="28"/>
      <c r="J127" s="28"/>
      <c r="K127" s="28"/>
    </row>
    <row r="128" spans="1:11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5">
      <c r="A129" s="5">
        <v>28</v>
      </c>
      <c r="B129" s="4" t="s">
        <v>70</v>
      </c>
      <c r="C129" s="39" t="s">
        <v>402</v>
      </c>
      <c r="D129" s="39"/>
      <c r="E129" s="39"/>
      <c r="F129" s="39"/>
      <c r="G129" s="39"/>
      <c r="H129" s="39"/>
      <c r="I129" s="27">
        <f>SUM(I131)</f>
        <v>2476000</v>
      </c>
      <c r="J129" s="27">
        <f>SUM(J131)</f>
        <v>460860.19</v>
      </c>
      <c r="K129" s="27">
        <f>J129/I129*100</f>
        <v>18.613093295638127</v>
      </c>
    </row>
    <row r="130" spans="1:11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5">
      <c r="A131" s="5">
        <v>29</v>
      </c>
      <c r="B131" s="1" t="s">
        <v>312</v>
      </c>
      <c r="C131" s="36" t="s">
        <v>71</v>
      </c>
      <c r="D131" s="36"/>
      <c r="E131" s="36"/>
      <c r="F131" s="36"/>
      <c r="G131" s="36"/>
      <c r="H131" s="36"/>
      <c r="I131" s="28">
        <v>2476000</v>
      </c>
      <c r="J131" s="28">
        <v>460860.19</v>
      </c>
      <c r="K131" s="28">
        <f>J131/I131*100</f>
        <v>18.613093295638127</v>
      </c>
    </row>
    <row r="132" spans="1:11" ht="15">
      <c r="A132" s="5"/>
      <c r="B132" s="1"/>
      <c r="C132" s="36" t="s">
        <v>72</v>
      </c>
      <c r="D132" s="36"/>
      <c r="E132" s="36"/>
      <c r="F132" s="36"/>
      <c r="G132" s="36"/>
      <c r="H132" s="36"/>
      <c r="I132" s="28"/>
      <c r="J132" s="28"/>
      <c r="K132" s="9"/>
    </row>
    <row r="133" spans="1:11" ht="15">
      <c r="A133" s="5"/>
      <c r="B133" s="1"/>
      <c r="C133" s="36" t="s">
        <v>345</v>
      </c>
      <c r="D133" s="36"/>
      <c r="E133" s="36"/>
      <c r="F133" s="36"/>
      <c r="G133" s="36"/>
      <c r="H133" s="36"/>
      <c r="I133" s="28"/>
      <c r="J133" s="28"/>
      <c r="K133" s="9"/>
    </row>
    <row r="134" spans="1:11" ht="15">
      <c r="A134" s="5"/>
      <c r="B134" s="1"/>
      <c r="C134" s="36" t="s">
        <v>346</v>
      </c>
      <c r="D134" s="36"/>
      <c r="E134" s="36"/>
      <c r="F134" s="36"/>
      <c r="G134" s="36"/>
      <c r="H134" s="36"/>
      <c r="I134" s="28"/>
      <c r="J134" s="28"/>
      <c r="K134" s="28"/>
    </row>
    <row r="135" spans="1:11" ht="15">
      <c r="A135" s="5"/>
      <c r="B135" s="1"/>
      <c r="C135" s="36" t="s">
        <v>347</v>
      </c>
      <c r="D135" s="36"/>
      <c r="E135" s="36"/>
      <c r="F135" s="36"/>
      <c r="G135" s="36"/>
      <c r="H135" s="36"/>
      <c r="I135" s="28"/>
      <c r="J135" s="28"/>
      <c r="K135" s="28"/>
    </row>
    <row r="136" spans="1:11" ht="1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5">
      <c r="A137" s="5">
        <v>30</v>
      </c>
      <c r="B137" s="4" t="s">
        <v>348</v>
      </c>
      <c r="C137" s="39" t="s">
        <v>350</v>
      </c>
      <c r="D137" s="39"/>
      <c r="E137" s="39"/>
      <c r="F137" s="39"/>
      <c r="G137" s="39"/>
      <c r="H137" s="39"/>
      <c r="I137" s="27">
        <f>SUM(I141)</f>
        <v>0</v>
      </c>
      <c r="J137" s="27">
        <f>SUM(J141)</f>
        <v>6.75</v>
      </c>
      <c r="K137" s="28">
        <v>0</v>
      </c>
    </row>
    <row r="138" spans="1:11" ht="15">
      <c r="A138" s="5"/>
      <c r="B138" s="1"/>
      <c r="C138" s="39" t="s">
        <v>351</v>
      </c>
      <c r="D138" s="39"/>
      <c r="E138" s="39"/>
      <c r="F138" s="39"/>
      <c r="G138" s="39"/>
      <c r="H138" s="39"/>
      <c r="I138" s="28"/>
      <c r="J138" s="28"/>
      <c r="K138" s="28"/>
    </row>
    <row r="139" spans="1:11" ht="15">
      <c r="A139" s="5"/>
      <c r="B139" s="1"/>
      <c r="C139" s="39" t="s">
        <v>349</v>
      </c>
      <c r="D139" s="39"/>
      <c r="E139" s="39"/>
      <c r="F139" s="39"/>
      <c r="G139" s="39"/>
      <c r="H139" s="39"/>
      <c r="I139" s="27"/>
      <c r="J139" s="27"/>
      <c r="K139" s="28"/>
    </row>
    <row r="140" spans="1:11" ht="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5">
      <c r="A141" s="5">
        <v>31</v>
      </c>
      <c r="B141" s="1" t="s">
        <v>387</v>
      </c>
      <c r="C141" s="45" t="s">
        <v>388</v>
      </c>
      <c r="D141" s="45"/>
      <c r="E141" s="45"/>
      <c r="F141" s="45"/>
      <c r="G141" s="45"/>
      <c r="H141" s="45"/>
      <c r="I141" s="28">
        <v>0</v>
      </c>
      <c r="J141" s="30">
        <v>6.75</v>
      </c>
      <c r="K141" s="28">
        <v>0</v>
      </c>
    </row>
    <row r="142" spans="1:11" ht="15">
      <c r="A142" s="5"/>
      <c r="B142" s="1"/>
      <c r="C142" s="45" t="s">
        <v>389</v>
      </c>
      <c r="D142" s="45"/>
      <c r="E142" s="45"/>
      <c r="F142" s="45"/>
      <c r="G142" s="45"/>
      <c r="H142" s="45"/>
      <c r="I142" s="28"/>
      <c r="J142" s="30"/>
      <c r="K142" s="28"/>
    </row>
    <row r="143" spans="1:11" ht="1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5" hidden="1">
      <c r="A144" s="5"/>
      <c r="B144" s="1"/>
      <c r="C144" s="36"/>
      <c r="D144" s="36"/>
      <c r="E144" s="36"/>
      <c r="F144" s="36"/>
      <c r="G144" s="36"/>
      <c r="H144" s="36"/>
      <c r="I144" s="28"/>
      <c r="J144" s="28"/>
      <c r="K144" s="28"/>
    </row>
    <row r="145" spans="1:11" ht="15" hidden="1">
      <c r="A145" s="5"/>
      <c r="B145" s="1"/>
      <c r="C145" s="36"/>
      <c r="D145" s="36"/>
      <c r="E145" s="36"/>
      <c r="F145" s="36"/>
      <c r="G145" s="36"/>
      <c r="H145" s="36"/>
      <c r="I145" s="28"/>
      <c r="J145" s="28"/>
      <c r="K145" s="28"/>
    </row>
    <row r="146" spans="1:11" ht="15" hidden="1">
      <c r="A146" s="5"/>
      <c r="B146" s="1"/>
      <c r="C146" s="36"/>
      <c r="D146" s="36"/>
      <c r="E146" s="36"/>
      <c r="F146" s="36"/>
      <c r="G146" s="36"/>
      <c r="H146" s="36"/>
      <c r="I146" s="28"/>
      <c r="J146" s="28"/>
      <c r="K146" s="28"/>
    </row>
    <row r="147" spans="1:11" ht="15" hidden="1">
      <c r="A147" s="5"/>
      <c r="B147" s="1"/>
      <c r="C147" s="1"/>
      <c r="D147" s="1"/>
      <c r="E147" s="1"/>
      <c r="F147" s="1"/>
      <c r="G147" s="1"/>
      <c r="H147" s="1"/>
      <c r="I147" s="28"/>
      <c r="J147" s="28"/>
      <c r="K147" s="28"/>
    </row>
    <row r="148" spans="1:11" ht="15" hidden="1">
      <c r="A148" s="5"/>
      <c r="B148" s="1"/>
      <c r="C148" s="1"/>
      <c r="D148" s="1"/>
      <c r="E148" s="1"/>
      <c r="F148" s="1"/>
      <c r="G148" s="1"/>
      <c r="H148" s="1"/>
      <c r="I148" s="28"/>
      <c r="J148" s="28"/>
      <c r="K148" s="28"/>
    </row>
    <row r="149" spans="1:11" ht="15" hidden="1">
      <c r="A149" s="5"/>
      <c r="B149" s="1"/>
      <c r="C149" s="1"/>
      <c r="D149" s="1"/>
      <c r="E149" s="1"/>
      <c r="F149" s="1"/>
      <c r="G149" s="1"/>
      <c r="H149" s="1"/>
      <c r="I149" s="28"/>
      <c r="J149" s="28"/>
      <c r="K149" s="28"/>
    </row>
    <row r="150" spans="1:11" ht="15" hidden="1">
      <c r="A150" s="5"/>
      <c r="B150" s="1"/>
      <c r="C150" s="1"/>
      <c r="D150" s="1"/>
      <c r="E150" s="1"/>
      <c r="F150" s="1"/>
      <c r="G150" s="1"/>
      <c r="H150" s="1"/>
      <c r="I150" s="28"/>
      <c r="J150" s="28"/>
      <c r="K150" s="28"/>
    </row>
    <row r="151" spans="1:11" ht="15">
      <c r="A151" s="5">
        <v>32</v>
      </c>
      <c r="B151" s="4" t="s">
        <v>73</v>
      </c>
      <c r="C151" s="39" t="s">
        <v>74</v>
      </c>
      <c r="D151" s="39"/>
      <c r="E151" s="39"/>
      <c r="F151" s="39"/>
      <c r="G151" s="39"/>
      <c r="H151" s="39"/>
      <c r="I151" s="27">
        <f>SUM(I155+I162+I168+I172+I179)</f>
        <v>8178000</v>
      </c>
      <c r="J151" s="27">
        <f>SUM(J155+J162+J168+J172+J179)</f>
        <v>2122892.9899999998</v>
      </c>
      <c r="K151" s="27">
        <f>J151/I151*100</f>
        <v>25.95858388359012</v>
      </c>
    </row>
    <row r="152" spans="1:11" ht="15">
      <c r="A152" s="5"/>
      <c r="B152" s="7"/>
      <c r="C152" s="39" t="s">
        <v>75</v>
      </c>
      <c r="D152" s="39"/>
      <c r="E152" s="39"/>
      <c r="F152" s="39"/>
      <c r="G152" s="39"/>
      <c r="H152" s="39"/>
      <c r="I152" s="28"/>
      <c r="J152" s="28"/>
      <c r="K152" s="9"/>
    </row>
    <row r="153" spans="1:11" ht="15">
      <c r="A153" s="5"/>
      <c r="B153" s="7"/>
      <c r="C153" s="39" t="s">
        <v>76</v>
      </c>
      <c r="D153" s="39"/>
      <c r="E153" s="39"/>
      <c r="F153" s="39"/>
      <c r="G153" s="39"/>
      <c r="H153" s="39"/>
      <c r="I153" s="27"/>
      <c r="J153" s="27"/>
      <c r="K153" s="27"/>
    </row>
    <row r="154" spans="1:11" ht="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1:11" ht="15">
      <c r="A155" s="5">
        <v>33</v>
      </c>
      <c r="B155" s="1" t="s">
        <v>77</v>
      </c>
      <c r="C155" s="36" t="s">
        <v>78</v>
      </c>
      <c r="D155" s="36"/>
      <c r="E155" s="36"/>
      <c r="F155" s="36"/>
      <c r="G155" s="36"/>
      <c r="H155" s="36"/>
      <c r="I155" s="28">
        <v>3125000</v>
      </c>
      <c r="J155" s="28">
        <v>513508.7</v>
      </c>
      <c r="K155" s="28">
        <f>J155/I155*100</f>
        <v>16.4322784</v>
      </c>
    </row>
    <row r="156" spans="1:11" ht="15">
      <c r="A156" s="5"/>
      <c r="B156" s="1"/>
      <c r="C156" s="36" t="s">
        <v>79</v>
      </c>
      <c r="D156" s="36"/>
      <c r="E156" s="36"/>
      <c r="F156" s="36"/>
      <c r="G156" s="36"/>
      <c r="H156" s="36"/>
      <c r="I156" s="28"/>
      <c r="J156" s="28"/>
      <c r="K156" s="9"/>
    </row>
    <row r="157" spans="1:11" ht="15">
      <c r="A157" s="5"/>
      <c r="B157" s="1"/>
      <c r="C157" s="36" t="s">
        <v>80</v>
      </c>
      <c r="D157" s="36"/>
      <c r="E157" s="36"/>
      <c r="F157" s="36"/>
      <c r="G157" s="36"/>
      <c r="H157" s="36"/>
      <c r="I157" s="28"/>
      <c r="J157" s="28"/>
      <c r="K157" s="9"/>
    </row>
    <row r="158" spans="1:11" ht="15">
      <c r="A158" s="5"/>
      <c r="B158" s="1"/>
      <c r="C158" s="36" t="s">
        <v>81</v>
      </c>
      <c r="D158" s="36"/>
      <c r="E158" s="36"/>
      <c r="F158" s="36"/>
      <c r="G158" s="36"/>
      <c r="H158" s="36"/>
      <c r="I158" s="28"/>
      <c r="J158" s="28"/>
      <c r="K158" s="9"/>
    </row>
    <row r="159" spans="1:11" ht="15">
      <c r="A159" s="5"/>
      <c r="B159" s="1"/>
      <c r="C159" s="36" t="s">
        <v>82</v>
      </c>
      <c r="D159" s="36"/>
      <c r="E159" s="36"/>
      <c r="F159" s="36"/>
      <c r="G159" s="36"/>
      <c r="H159" s="36"/>
      <c r="I159" s="28"/>
      <c r="J159" s="28"/>
      <c r="K159" s="9"/>
    </row>
    <row r="160" spans="1:11" ht="15">
      <c r="A160" s="5"/>
      <c r="B160" s="1"/>
      <c r="C160" s="36" t="s">
        <v>83</v>
      </c>
      <c r="D160" s="36"/>
      <c r="E160" s="36"/>
      <c r="F160" s="36"/>
      <c r="G160" s="36"/>
      <c r="H160" s="36"/>
      <c r="I160" s="28"/>
      <c r="J160" s="28"/>
      <c r="K160" s="28"/>
    </row>
    <row r="161" spans="1:11" ht="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1" ht="15">
      <c r="A162" s="5">
        <v>34</v>
      </c>
      <c r="B162" s="1" t="s">
        <v>88</v>
      </c>
      <c r="C162" s="36" t="s">
        <v>89</v>
      </c>
      <c r="D162" s="36"/>
      <c r="E162" s="36"/>
      <c r="F162" s="36"/>
      <c r="G162" s="36"/>
      <c r="H162" s="36"/>
      <c r="I162" s="28">
        <v>511000</v>
      </c>
      <c r="J162" s="28">
        <v>461973.42</v>
      </c>
      <c r="K162" s="28">
        <f>J162/I162*100</f>
        <v>90.40575733855185</v>
      </c>
    </row>
    <row r="163" spans="1:11" ht="15">
      <c r="A163" s="5"/>
      <c r="B163" s="1"/>
      <c r="C163" s="36" t="s">
        <v>90</v>
      </c>
      <c r="D163" s="36"/>
      <c r="E163" s="36"/>
      <c r="F163" s="36"/>
      <c r="G163" s="36"/>
      <c r="H163" s="36"/>
      <c r="I163" s="28"/>
      <c r="J163" s="28"/>
      <c r="K163" s="28"/>
    </row>
    <row r="164" spans="1:11" ht="15">
      <c r="A164" s="5"/>
      <c r="B164" s="1"/>
      <c r="C164" s="36" t="s">
        <v>91</v>
      </c>
      <c r="D164" s="36"/>
      <c r="E164" s="36"/>
      <c r="F164" s="36"/>
      <c r="G164" s="36"/>
      <c r="H164" s="36"/>
      <c r="I164" s="28"/>
      <c r="J164" s="28"/>
      <c r="K164" s="28"/>
    </row>
    <row r="165" spans="1:11" ht="15">
      <c r="A165" s="5"/>
      <c r="B165" s="1"/>
      <c r="C165" s="36" t="s">
        <v>92</v>
      </c>
      <c r="D165" s="36"/>
      <c r="E165" s="36"/>
      <c r="F165" s="36"/>
      <c r="G165" s="36"/>
      <c r="H165" s="36"/>
      <c r="I165" s="28"/>
      <c r="J165" s="28"/>
      <c r="K165" s="28"/>
    </row>
    <row r="166" spans="1:11" ht="15">
      <c r="A166" s="5"/>
      <c r="B166" s="1"/>
      <c r="C166" s="36" t="s">
        <v>93</v>
      </c>
      <c r="D166" s="36"/>
      <c r="E166" s="36"/>
      <c r="F166" s="36"/>
      <c r="G166" s="36"/>
      <c r="H166" s="36"/>
      <c r="I166" s="28"/>
      <c r="J166" s="28"/>
      <c r="K166" s="28"/>
    </row>
    <row r="167" spans="1:11" ht="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1:11" ht="15">
      <c r="A168" s="5">
        <v>35</v>
      </c>
      <c r="B168" s="1" t="s">
        <v>84</v>
      </c>
      <c r="C168" s="36" t="s">
        <v>85</v>
      </c>
      <c r="D168" s="36"/>
      <c r="E168" s="36"/>
      <c r="F168" s="36"/>
      <c r="G168" s="36"/>
      <c r="H168" s="36"/>
      <c r="I168" s="28">
        <v>1672000</v>
      </c>
      <c r="J168" s="28">
        <v>366327.23</v>
      </c>
      <c r="K168" s="28">
        <f>J168/I168*100</f>
        <v>21.90952332535885</v>
      </c>
    </row>
    <row r="169" spans="1:11" ht="15">
      <c r="A169" s="5"/>
      <c r="B169" s="1"/>
      <c r="C169" s="36" t="s">
        <v>86</v>
      </c>
      <c r="D169" s="36"/>
      <c r="E169" s="36"/>
      <c r="F169" s="36"/>
      <c r="G169" s="36"/>
      <c r="H169" s="36"/>
      <c r="I169" s="28"/>
      <c r="J169" s="28"/>
      <c r="K169" s="9"/>
    </row>
    <row r="170" spans="1:11" ht="15">
      <c r="A170" s="5"/>
      <c r="B170" s="1"/>
      <c r="C170" s="36" t="s">
        <v>87</v>
      </c>
      <c r="D170" s="36"/>
      <c r="E170" s="36"/>
      <c r="F170" s="36"/>
      <c r="G170" s="36"/>
      <c r="H170" s="36"/>
      <c r="I170" s="28"/>
      <c r="J170" s="28"/>
      <c r="K170" s="28"/>
    </row>
    <row r="171" spans="1:11" ht="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ht="15">
      <c r="A172" s="5">
        <v>36</v>
      </c>
      <c r="B172" s="1" t="s">
        <v>353</v>
      </c>
      <c r="C172" s="36" t="s">
        <v>244</v>
      </c>
      <c r="D172" s="36"/>
      <c r="E172" s="36"/>
      <c r="F172" s="36"/>
      <c r="G172" s="36"/>
      <c r="H172" s="36"/>
      <c r="I172" s="28">
        <v>2518000</v>
      </c>
      <c r="J172" s="28">
        <v>697020.34</v>
      </c>
      <c r="K172" s="9">
        <v>14.13</v>
      </c>
    </row>
    <row r="173" spans="1:11" ht="15">
      <c r="A173" s="5"/>
      <c r="B173" s="1"/>
      <c r="C173" s="36" t="s">
        <v>108</v>
      </c>
      <c r="D173" s="36"/>
      <c r="E173" s="36"/>
      <c r="F173" s="36"/>
      <c r="G173" s="36"/>
      <c r="H173" s="36"/>
      <c r="I173" s="28"/>
      <c r="J173" s="28"/>
      <c r="K173" s="9"/>
    </row>
    <row r="174" spans="1:11" ht="15">
      <c r="A174" s="5"/>
      <c r="B174" s="1"/>
      <c r="C174" s="36" t="s">
        <v>245</v>
      </c>
      <c r="D174" s="36"/>
      <c r="E174" s="36"/>
      <c r="F174" s="36"/>
      <c r="G174" s="36"/>
      <c r="H174" s="36"/>
      <c r="I174" s="28"/>
      <c r="J174" s="28"/>
      <c r="K174" s="9"/>
    </row>
    <row r="175" spans="1:11" ht="15">
      <c r="A175" s="5"/>
      <c r="B175" s="1"/>
      <c r="C175" s="36" t="s">
        <v>246</v>
      </c>
      <c r="D175" s="36"/>
      <c r="E175" s="36"/>
      <c r="F175" s="36"/>
      <c r="G175" s="36"/>
      <c r="H175" s="36"/>
      <c r="I175" s="28"/>
      <c r="J175" s="28"/>
      <c r="K175" s="9"/>
    </row>
    <row r="176" spans="1:11" ht="15">
      <c r="A176" s="5"/>
      <c r="B176" s="1"/>
      <c r="C176" s="36" t="s">
        <v>247</v>
      </c>
      <c r="D176" s="36"/>
      <c r="E176" s="36"/>
      <c r="F176" s="36"/>
      <c r="G176" s="36"/>
      <c r="H176" s="36"/>
      <c r="I176" s="28"/>
      <c r="J176" s="28"/>
      <c r="K176" s="9"/>
    </row>
    <row r="177" spans="1:11" ht="15">
      <c r="A177" s="5"/>
      <c r="B177" s="1"/>
      <c r="C177" s="36" t="s">
        <v>352</v>
      </c>
      <c r="D177" s="36"/>
      <c r="E177" s="36"/>
      <c r="F177" s="36"/>
      <c r="G177" s="36"/>
      <c r="H177" s="36"/>
      <c r="I177" s="28"/>
      <c r="J177" s="28"/>
      <c r="K177" s="9"/>
    </row>
    <row r="178" spans="1:11" ht="1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1:11" ht="15">
      <c r="A179" s="5">
        <v>37</v>
      </c>
      <c r="B179" s="1" t="s">
        <v>286</v>
      </c>
      <c r="C179" s="36" t="s">
        <v>287</v>
      </c>
      <c r="D179" s="36"/>
      <c r="E179" s="36"/>
      <c r="F179" s="36"/>
      <c r="G179" s="36"/>
      <c r="H179" s="36"/>
      <c r="I179" s="28">
        <v>352000</v>
      </c>
      <c r="J179" s="28">
        <v>84063.3</v>
      </c>
      <c r="K179" s="28">
        <f>J179/I179*100</f>
        <v>23.88161931818182</v>
      </c>
    </row>
    <row r="180" spans="1:11" ht="15">
      <c r="A180" s="5"/>
      <c r="B180" s="1"/>
      <c r="C180" s="36" t="s">
        <v>288</v>
      </c>
      <c r="D180" s="36"/>
      <c r="E180" s="36"/>
      <c r="F180" s="36"/>
      <c r="G180" s="36"/>
      <c r="H180" s="36"/>
      <c r="I180" s="28"/>
      <c r="J180" s="28"/>
      <c r="K180" s="9"/>
    </row>
    <row r="181" spans="1:11" ht="15">
      <c r="A181" s="5"/>
      <c r="B181" s="1"/>
      <c r="C181" s="36" t="s">
        <v>289</v>
      </c>
      <c r="D181" s="36"/>
      <c r="E181" s="36"/>
      <c r="F181" s="36"/>
      <c r="G181" s="36"/>
      <c r="H181" s="36"/>
      <c r="I181" s="28"/>
      <c r="J181" s="28"/>
      <c r="K181" s="9"/>
    </row>
    <row r="182" spans="1:11" ht="15">
      <c r="A182" s="5"/>
      <c r="B182" s="1"/>
      <c r="C182" s="36" t="s">
        <v>290</v>
      </c>
      <c r="D182" s="36"/>
      <c r="E182" s="36"/>
      <c r="F182" s="36"/>
      <c r="G182" s="36"/>
      <c r="H182" s="36"/>
      <c r="I182" s="28"/>
      <c r="J182" s="28"/>
      <c r="K182" s="9"/>
    </row>
    <row r="183" spans="1:11" ht="15">
      <c r="A183" s="5"/>
      <c r="B183" s="1"/>
      <c r="C183" s="36" t="s">
        <v>291</v>
      </c>
      <c r="D183" s="36"/>
      <c r="E183" s="36"/>
      <c r="F183" s="36"/>
      <c r="G183" s="36"/>
      <c r="H183" s="36"/>
      <c r="I183" s="28"/>
      <c r="J183" s="28"/>
      <c r="K183" s="28"/>
    </row>
    <row r="184" spans="1:11" ht="15">
      <c r="A184" s="5"/>
      <c r="B184" s="1"/>
      <c r="C184" s="36" t="s">
        <v>292</v>
      </c>
      <c r="D184" s="36"/>
      <c r="E184" s="36"/>
      <c r="F184" s="36"/>
      <c r="G184" s="36"/>
      <c r="H184" s="36"/>
      <c r="I184" s="28"/>
      <c r="J184" s="28"/>
      <c r="K184" s="28"/>
    </row>
    <row r="185" spans="1:11" ht="15">
      <c r="A185" s="5"/>
      <c r="B185" s="1"/>
      <c r="C185" s="36" t="s">
        <v>293</v>
      </c>
      <c r="D185" s="36"/>
      <c r="E185" s="36"/>
      <c r="F185" s="36"/>
      <c r="G185" s="36"/>
      <c r="H185" s="36"/>
      <c r="I185" s="28"/>
      <c r="J185" s="28"/>
      <c r="K185" s="28"/>
    </row>
    <row r="186" spans="1:11" ht="15">
      <c r="A186" s="5"/>
      <c r="B186" s="1"/>
      <c r="C186" s="36" t="s">
        <v>294</v>
      </c>
      <c r="D186" s="36"/>
      <c r="E186" s="36"/>
      <c r="F186" s="36"/>
      <c r="G186" s="36"/>
      <c r="H186" s="36"/>
      <c r="I186" s="28"/>
      <c r="J186" s="28"/>
      <c r="K186" s="28"/>
    </row>
    <row r="187" spans="1:11" ht="1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1:11" ht="15">
      <c r="A188" s="5">
        <v>38</v>
      </c>
      <c r="B188" s="4" t="s">
        <v>94</v>
      </c>
      <c r="C188" s="39" t="s">
        <v>95</v>
      </c>
      <c r="D188" s="39"/>
      <c r="E188" s="39"/>
      <c r="F188" s="39"/>
      <c r="G188" s="39"/>
      <c r="H188" s="39"/>
      <c r="I188" s="27">
        <f>SUM(I191+I194+I197)</f>
        <v>332800</v>
      </c>
      <c r="J188" s="27">
        <f>SUM(J191+J194+J197)</f>
        <v>1325.0500000000002</v>
      </c>
      <c r="K188" s="27">
        <f>J188/I188*100</f>
        <v>0.3981520432692308</v>
      </c>
    </row>
    <row r="189" spans="1:11" ht="15">
      <c r="A189" s="5"/>
      <c r="B189" s="4"/>
      <c r="C189" s="39" t="s">
        <v>96</v>
      </c>
      <c r="D189" s="39"/>
      <c r="E189" s="39"/>
      <c r="F189" s="39"/>
      <c r="G189" s="39"/>
      <c r="H189" s="39"/>
      <c r="I189" s="27"/>
      <c r="J189" s="27"/>
      <c r="K189" s="27"/>
    </row>
    <row r="190" spans="1:11" ht="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1:11" ht="15">
      <c r="A191" s="5">
        <v>39</v>
      </c>
      <c r="B191" s="11" t="s">
        <v>97</v>
      </c>
      <c r="C191" s="36" t="s">
        <v>98</v>
      </c>
      <c r="D191" s="36"/>
      <c r="E191" s="36"/>
      <c r="F191" s="36"/>
      <c r="G191" s="36"/>
      <c r="H191" s="36"/>
      <c r="I191" s="28">
        <v>324000</v>
      </c>
      <c r="J191" s="28">
        <v>981.45</v>
      </c>
      <c r="K191" s="28">
        <f>J191/I191*100</f>
        <v>0.3029166666666667</v>
      </c>
    </row>
    <row r="192" spans="1:11" ht="15">
      <c r="A192" s="5"/>
      <c r="B192" s="1"/>
      <c r="C192" s="36" t="s">
        <v>99</v>
      </c>
      <c r="D192" s="36"/>
      <c r="E192" s="36"/>
      <c r="F192" s="36"/>
      <c r="G192" s="36"/>
      <c r="H192" s="36"/>
      <c r="I192" s="28"/>
      <c r="J192" s="28"/>
      <c r="K192" s="28"/>
    </row>
    <row r="193" spans="1:11" ht="1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1:12" ht="15">
      <c r="A194" s="5">
        <v>40</v>
      </c>
      <c r="B194" s="11" t="s">
        <v>100</v>
      </c>
      <c r="C194" s="36" t="s">
        <v>101</v>
      </c>
      <c r="D194" s="36"/>
      <c r="E194" s="36"/>
      <c r="F194" s="36"/>
      <c r="G194" s="36"/>
      <c r="H194" s="36"/>
      <c r="I194" s="28">
        <v>0</v>
      </c>
      <c r="J194" s="28">
        <v>0</v>
      </c>
      <c r="K194" s="28">
        <v>0</v>
      </c>
      <c r="L194" s="6"/>
    </row>
    <row r="195" spans="1:11" ht="15">
      <c r="A195" s="5"/>
      <c r="B195" s="1"/>
      <c r="C195" s="36" t="s">
        <v>102</v>
      </c>
      <c r="D195" s="36"/>
      <c r="E195" s="36"/>
      <c r="F195" s="36"/>
      <c r="G195" s="36"/>
      <c r="H195" s="36"/>
      <c r="I195" s="28"/>
      <c r="J195" s="27"/>
      <c r="K195" s="28"/>
    </row>
    <row r="196" spans="1:11" ht="1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11" ht="15">
      <c r="A197" s="5">
        <v>41</v>
      </c>
      <c r="B197" s="1" t="s">
        <v>145</v>
      </c>
      <c r="C197" s="36" t="s">
        <v>103</v>
      </c>
      <c r="D197" s="36"/>
      <c r="E197" s="36"/>
      <c r="F197" s="36"/>
      <c r="G197" s="36"/>
      <c r="H197" s="36"/>
      <c r="I197" s="28">
        <v>8800</v>
      </c>
      <c r="J197" s="28">
        <v>343.6</v>
      </c>
      <c r="K197" s="28">
        <f>J197/I197*100</f>
        <v>3.904545454545455</v>
      </c>
    </row>
    <row r="198" spans="1:11" ht="1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11" ht="15">
      <c r="A199" s="5">
        <v>42</v>
      </c>
      <c r="B199" s="13" t="s">
        <v>392</v>
      </c>
      <c r="C199" s="46" t="s">
        <v>390</v>
      </c>
      <c r="D199" s="46"/>
      <c r="E199" s="46"/>
      <c r="F199" s="46"/>
      <c r="G199" s="46"/>
      <c r="H199" s="46"/>
      <c r="I199" s="28">
        <f>SUM(I202)</f>
        <v>0</v>
      </c>
      <c r="J199" s="31">
        <f>SUM(J202)</f>
        <v>14916.5</v>
      </c>
      <c r="K199" s="28">
        <v>0</v>
      </c>
    </row>
    <row r="200" spans="1:11" ht="15">
      <c r="A200" s="5"/>
      <c r="B200" s="1"/>
      <c r="C200" s="46" t="s">
        <v>391</v>
      </c>
      <c r="D200" s="46"/>
      <c r="E200" s="46"/>
      <c r="F200" s="46"/>
      <c r="G200" s="46"/>
      <c r="H200" s="46"/>
      <c r="I200" s="28"/>
      <c r="J200" s="31"/>
      <c r="K200" s="28"/>
    </row>
    <row r="201" spans="1:11" ht="1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1:11" ht="15">
      <c r="A202" s="5">
        <v>43</v>
      </c>
      <c r="B202" s="1" t="s">
        <v>397</v>
      </c>
      <c r="C202" s="36" t="s">
        <v>393</v>
      </c>
      <c r="D202" s="36"/>
      <c r="E202" s="36"/>
      <c r="F202" s="36"/>
      <c r="G202" s="36"/>
      <c r="H202" s="36"/>
      <c r="I202" s="28">
        <v>0</v>
      </c>
      <c r="J202" s="28">
        <v>14916.5</v>
      </c>
      <c r="K202" s="28">
        <v>0</v>
      </c>
    </row>
    <row r="203" spans="1:11" ht="15">
      <c r="A203" s="5"/>
      <c r="B203" s="1"/>
      <c r="C203" s="36" t="s">
        <v>394</v>
      </c>
      <c r="D203" s="36"/>
      <c r="E203" s="36"/>
      <c r="F203" s="36"/>
      <c r="G203" s="36"/>
      <c r="H203" s="36"/>
      <c r="I203" s="28"/>
      <c r="J203" s="28"/>
      <c r="K203" s="28"/>
    </row>
    <row r="204" spans="1:11" ht="15">
      <c r="A204" s="5"/>
      <c r="B204" s="1"/>
      <c r="C204" s="36" t="s">
        <v>395</v>
      </c>
      <c r="D204" s="36"/>
      <c r="E204" s="36"/>
      <c r="F204" s="36"/>
      <c r="G204" s="36"/>
      <c r="H204" s="36"/>
      <c r="I204" s="28"/>
      <c r="J204" s="28"/>
      <c r="K204" s="28"/>
    </row>
    <row r="205" spans="1:11" ht="13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1:11" ht="15" hidden="1">
      <c r="A206" s="5"/>
      <c r="B206" s="1"/>
      <c r="C206" s="4"/>
      <c r="D206" s="4"/>
      <c r="E206" s="4"/>
      <c r="F206" s="4"/>
      <c r="G206" s="4"/>
      <c r="H206" s="1"/>
      <c r="I206" s="28"/>
      <c r="J206" s="28"/>
      <c r="K206" s="28"/>
    </row>
    <row r="207" spans="1:11" ht="15" hidden="1">
      <c r="A207" s="5"/>
      <c r="B207" s="4"/>
      <c r="C207" s="4"/>
      <c r="D207" s="4"/>
      <c r="E207" s="4"/>
      <c r="F207" s="4"/>
      <c r="G207" s="4"/>
      <c r="H207" s="1"/>
      <c r="I207" s="28"/>
      <c r="J207" s="27"/>
      <c r="K207" s="28"/>
    </row>
    <row r="208" spans="1:11" ht="15" hidden="1">
      <c r="A208" s="5"/>
      <c r="B208" s="10"/>
      <c r="C208" s="10"/>
      <c r="D208" s="10"/>
      <c r="E208" s="10"/>
      <c r="F208" s="10"/>
      <c r="G208" s="10"/>
      <c r="H208" s="1"/>
      <c r="I208" s="28"/>
      <c r="J208" s="28"/>
      <c r="K208" s="28"/>
    </row>
    <row r="209" spans="1:11" ht="0.75" customHeight="1" hidden="1">
      <c r="A209" s="5"/>
      <c r="B209" s="10"/>
      <c r="C209" s="1"/>
      <c r="D209" s="1"/>
      <c r="E209" s="1"/>
      <c r="F209" s="1"/>
      <c r="G209" s="1"/>
      <c r="H209" s="1"/>
      <c r="I209" s="28"/>
      <c r="J209" s="28"/>
      <c r="K209" s="28"/>
    </row>
    <row r="210" spans="1:11" ht="15" hidden="1">
      <c r="A210" s="5"/>
      <c r="B210" s="1"/>
      <c r="C210" s="1"/>
      <c r="D210" s="1"/>
      <c r="E210" s="1"/>
      <c r="F210" s="1"/>
      <c r="G210" s="1"/>
      <c r="H210" s="1"/>
      <c r="I210" s="28"/>
      <c r="J210" s="28"/>
      <c r="K210" s="28"/>
    </row>
    <row r="211" spans="1:11" ht="15" hidden="1">
      <c r="A211" s="5"/>
      <c r="B211" s="1"/>
      <c r="C211" s="1"/>
      <c r="D211" s="1"/>
      <c r="E211" s="1"/>
      <c r="F211" s="1"/>
      <c r="G211" s="1"/>
      <c r="H211" s="1"/>
      <c r="I211" s="28"/>
      <c r="J211" s="28"/>
      <c r="K211" s="28"/>
    </row>
    <row r="212" spans="1:11" ht="15" hidden="1">
      <c r="A212" s="5"/>
      <c r="B212" s="1"/>
      <c r="C212" s="1"/>
      <c r="D212" s="1"/>
      <c r="E212" s="1"/>
      <c r="F212" s="1"/>
      <c r="G212" s="1"/>
      <c r="H212" s="1"/>
      <c r="I212" s="28"/>
      <c r="J212" s="28"/>
      <c r="K212" s="28"/>
    </row>
    <row r="213" spans="1:11" s="24" customFormat="1" ht="15">
      <c r="A213" s="20">
        <v>44</v>
      </c>
      <c r="B213" s="21" t="s">
        <v>104</v>
      </c>
      <c r="C213" s="21" t="s">
        <v>105</v>
      </c>
      <c r="D213" s="21"/>
      <c r="E213" s="21"/>
      <c r="F213" s="21"/>
      <c r="G213" s="21"/>
      <c r="H213" s="22"/>
      <c r="I213" s="32"/>
      <c r="J213" s="33"/>
      <c r="K213" s="26"/>
    </row>
    <row r="214" spans="1:11" ht="15">
      <c r="A214" s="5"/>
      <c r="B214" s="4"/>
      <c r="C214" s="39" t="s">
        <v>106</v>
      </c>
      <c r="D214" s="39"/>
      <c r="E214" s="39"/>
      <c r="F214" s="39"/>
      <c r="G214" s="39"/>
      <c r="H214" s="39"/>
      <c r="I214" s="27">
        <f>SUM(I216+I219+I227)</f>
        <v>2652000</v>
      </c>
      <c r="J214" s="27">
        <f>SUM(J216+J219+J227)</f>
        <v>155987.65</v>
      </c>
      <c r="K214" s="27">
        <f>J214/I214*100</f>
        <v>5.881887254901961</v>
      </c>
    </row>
    <row r="215" spans="1:11" ht="1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</row>
    <row r="216" spans="1:11" ht="15">
      <c r="A216" s="5">
        <v>45</v>
      </c>
      <c r="B216" s="1" t="s">
        <v>356</v>
      </c>
      <c r="C216" s="36" t="s">
        <v>357</v>
      </c>
      <c r="D216" s="36"/>
      <c r="E216" s="36"/>
      <c r="F216" s="36"/>
      <c r="G216" s="36"/>
      <c r="H216" s="36"/>
      <c r="I216" s="27">
        <v>0</v>
      </c>
      <c r="J216" s="28">
        <v>12800</v>
      </c>
      <c r="K216" s="27">
        <v>0</v>
      </c>
    </row>
    <row r="217" spans="1:11" ht="15">
      <c r="A217" s="5"/>
      <c r="B217" s="4"/>
      <c r="C217" s="36" t="s">
        <v>358</v>
      </c>
      <c r="D217" s="36"/>
      <c r="E217" s="36"/>
      <c r="F217" s="36"/>
      <c r="G217" s="36"/>
      <c r="H217" s="36"/>
      <c r="I217" s="27"/>
      <c r="J217" s="28"/>
      <c r="K217" s="27"/>
    </row>
    <row r="218" spans="1:11" ht="1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1:11" ht="15">
      <c r="A219" s="5">
        <v>46</v>
      </c>
      <c r="B219" s="1" t="s">
        <v>107</v>
      </c>
      <c r="C219" s="36" t="s">
        <v>355</v>
      </c>
      <c r="D219" s="36"/>
      <c r="E219" s="36"/>
      <c r="F219" s="36"/>
      <c r="G219" s="36"/>
      <c r="H219" s="36"/>
      <c r="I219" s="28">
        <v>1854000</v>
      </c>
      <c r="J219" s="28">
        <v>45000</v>
      </c>
      <c r="K219" s="28">
        <f>J219/I219*100</f>
        <v>2.4271844660194173</v>
      </c>
    </row>
    <row r="220" spans="1:11" ht="15">
      <c r="A220" s="5"/>
      <c r="B220" s="1"/>
      <c r="C220" s="36" t="s">
        <v>354</v>
      </c>
      <c r="D220" s="36"/>
      <c r="E220" s="36"/>
      <c r="F220" s="36"/>
      <c r="G220" s="36"/>
      <c r="H220" s="36"/>
      <c r="I220" s="28"/>
      <c r="J220" s="28"/>
      <c r="K220" s="28"/>
    </row>
    <row r="221" spans="1:11" ht="15">
      <c r="A221" s="5"/>
      <c r="B221" s="1"/>
      <c r="C221" s="36" t="s">
        <v>109</v>
      </c>
      <c r="D221" s="36"/>
      <c r="E221" s="36"/>
      <c r="F221" s="36"/>
      <c r="G221" s="36"/>
      <c r="H221" s="36"/>
      <c r="I221" s="28"/>
      <c r="J221" s="28"/>
      <c r="K221" s="9"/>
    </row>
    <row r="222" spans="1:11" ht="15">
      <c r="A222" s="5"/>
      <c r="B222" s="1"/>
      <c r="C222" s="36" t="s">
        <v>110</v>
      </c>
      <c r="D222" s="36"/>
      <c r="E222" s="36"/>
      <c r="F222" s="36"/>
      <c r="G222" s="36"/>
      <c r="H222" s="36"/>
      <c r="I222" s="28"/>
      <c r="J222" s="28"/>
      <c r="K222" s="9"/>
    </row>
    <row r="223" spans="1:11" ht="15">
      <c r="A223" s="5"/>
      <c r="B223" s="1"/>
      <c r="C223" s="36" t="s">
        <v>111</v>
      </c>
      <c r="D223" s="36"/>
      <c r="E223" s="36"/>
      <c r="F223" s="36"/>
      <c r="G223" s="36"/>
      <c r="H223" s="36"/>
      <c r="I223" s="28"/>
      <c r="J223" s="28"/>
      <c r="K223" s="9"/>
    </row>
    <row r="224" spans="1:11" ht="15">
      <c r="A224" s="5"/>
      <c r="B224" s="1"/>
      <c r="C224" s="36" t="s">
        <v>112</v>
      </c>
      <c r="D224" s="36"/>
      <c r="E224" s="36"/>
      <c r="F224" s="36"/>
      <c r="G224" s="36"/>
      <c r="H224" s="36"/>
      <c r="I224" s="28"/>
      <c r="J224" s="28"/>
      <c r="K224" s="9"/>
    </row>
    <row r="225" spans="1:11" ht="15">
      <c r="A225" s="5"/>
      <c r="B225" s="1"/>
      <c r="C225" s="36" t="s">
        <v>113</v>
      </c>
      <c r="D225" s="36"/>
      <c r="E225" s="36"/>
      <c r="F225" s="36"/>
      <c r="G225" s="36"/>
      <c r="H225" s="36"/>
      <c r="I225" s="28"/>
      <c r="J225" s="28"/>
      <c r="K225" s="28"/>
    </row>
    <row r="226" spans="1:11" ht="1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1:11" ht="15">
      <c r="A227" s="5">
        <v>47</v>
      </c>
      <c r="B227" s="1" t="s">
        <v>114</v>
      </c>
      <c r="C227" s="36" t="s">
        <v>115</v>
      </c>
      <c r="D227" s="36"/>
      <c r="E227" s="36"/>
      <c r="F227" s="36"/>
      <c r="G227" s="36"/>
      <c r="H227" s="36"/>
      <c r="I227" s="28">
        <v>798000</v>
      </c>
      <c r="J227" s="28">
        <v>98187.65</v>
      </c>
      <c r="K227" s="28">
        <f>J227/I227*100</f>
        <v>12.30421679197995</v>
      </c>
    </row>
    <row r="228" spans="1:11" ht="15">
      <c r="A228" s="5"/>
      <c r="B228" s="1"/>
      <c r="C228" s="36" t="s">
        <v>116</v>
      </c>
      <c r="D228" s="36"/>
      <c r="E228" s="36"/>
      <c r="F228" s="36"/>
      <c r="G228" s="36"/>
      <c r="H228" s="36"/>
      <c r="I228" s="28"/>
      <c r="J228" s="28"/>
      <c r="K228" s="9"/>
    </row>
    <row r="229" spans="1:11" ht="15">
      <c r="A229" s="5"/>
      <c r="B229" s="1"/>
      <c r="C229" s="36" t="s">
        <v>117</v>
      </c>
      <c r="D229" s="36"/>
      <c r="E229" s="36"/>
      <c r="F229" s="36"/>
      <c r="G229" s="36"/>
      <c r="H229" s="36"/>
      <c r="I229" s="28"/>
      <c r="J229" s="28"/>
      <c r="K229" s="9"/>
    </row>
    <row r="230" spans="1:11" ht="15">
      <c r="A230" s="5"/>
      <c r="B230" s="1"/>
      <c r="C230" s="36" t="s">
        <v>118</v>
      </c>
      <c r="D230" s="36"/>
      <c r="E230" s="36"/>
      <c r="F230" s="36"/>
      <c r="G230" s="36"/>
      <c r="H230" s="36"/>
      <c r="I230" s="28"/>
      <c r="J230" s="28"/>
      <c r="K230" s="28"/>
    </row>
    <row r="231" spans="1:11" ht="1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1:11" ht="0.75" customHeight="1">
      <c r="A232" s="5"/>
      <c r="B232" s="1"/>
      <c r="C232" s="1"/>
      <c r="D232" s="1"/>
      <c r="E232" s="1"/>
      <c r="F232" s="1"/>
      <c r="G232" s="1"/>
      <c r="H232" s="1"/>
      <c r="I232" s="28"/>
      <c r="J232" s="28"/>
      <c r="K232" s="28"/>
    </row>
    <row r="233" spans="1:11" ht="15" hidden="1">
      <c r="A233" s="5"/>
      <c r="B233" s="1"/>
      <c r="C233" s="1"/>
      <c r="D233" s="1"/>
      <c r="E233" s="1"/>
      <c r="F233" s="1"/>
      <c r="G233" s="1"/>
      <c r="H233" s="1"/>
      <c r="I233" s="28"/>
      <c r="J233" s="28"/>
      <c r="K233" s="28"/>
    </row>
    <row r="234" spans="1:11" ht="15" hidden="1">
      <c r="A234" s="5"/>
      <c r="B234" s="1"/>
      <c r="C234" s="1"/>
      <c r="D234" s="1"/>
      <c r="E234" s="1"/>
      <c r="F234" s="1"/>
      <c r="G234" s="1"/>
      <c r="H234" s="1"/>
      <c r="I234" s="28"/>
      <c r="J234" s="28"/>
      <c r="K234" s="28"/>
    </row>
    <row r="235" spans="1:11" ht="15" hidden="1">
      <c r="A235" s="5"/>
      <c r="B235" s="1"/>
      <c r="C235" s="1"/>
      <c r="D235" s="1"/>
      <c r="E235" s="1"/>
      <c r="F235" s="1"/>
      <c r="G235" s="1"/>
      <c r="H235" s="1"/>
      <c r="I235" s="28"/>
      <c r="J235" s="28"/>
      <c r="K235" s="28"/>
    </row>
    <row r="236" spans="1:11" ht="15" hidden="1">
      <c r="A236" s="5"/>
      <c r="B236" s="1"/>
      <c r="C236" s="1"/>
      <c r="D236" s="1"/>
      <c r="E236" s="1"/>
      <c r="F236" s="1"/>
      <c r="G236" s="1"/>
      <c r="H236" s="1"/>
      <c r="I236" s="28"/>
      <c r="J236" s="28"/>
      <c r="K236" s="9"/>
    </row>
    <row r="237" spans="1:11" ht="15">
      <c r="A237" s="5">
        <v>48</v>
      </c>
      <c r="B237" s="4" t="s">
        <v>119</v>
      </c>
      <c r="C237" s="39" t="s">
        <v>120</v>
      </c>
      <c r="D237" s="39"/>
      <c r="E237" s="39"/>
      <c r="F237" s="39"/>
      <c r="G237" s="39"/>
      <c r="H237" s="39"/>
      <c r="I237" s="27">
        <f>SUM(I245+I253+I260+I268+I276+I297+I305+I315+I322+I329+I337+I344+I358+I366+I371)</f>
        <v>642200</v>
      </c>
      <c r="J237" s="27">
        <f>SUM(J245+J253+J260+J268+J276+J297+J305+J315+J322+J329+J337+J344+J358+J366+J371)</f>
        <v>334834.64</v>
      </c>
      <c r="K237" s="27">
        <f>J237/I237*100</f>
        <v>52.13868576767362</v>
      </c>
    </row>
    <row r="238" spans="1:11" ht="14.2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1:11" ht="15" hidden="1">
      <c r="A239" s="5"/>
      <c r="B239" s="12"/>
      <c r="C239" s="1"/>
      <c r="D239" s="1"/>
      <c r="E239" s="1"/>
      <c r="F239" s="1"/>
      <c r="G239" s="1"/>
      <c r="H239" s="1"/>
      <c r="I239" s="27"/>
      <c r="J239" s="27"/>
      <c r="K239" s="28"/>
    </row>
    <row r="240" spans="1:11" ht="15" hidden="1">
      <c r="A240" s="5"/>
      <c r="B240" s="1"/>
      <c r="C240" s="1"/>
      <c r="D240" s="1"/>
      <c r="E240" s="1"/>
      <c r="F240" s="1"/>
      <c r="G240" s="1"/>
      <c r="H240" s="1"/>
      <c r="I240" s="27"/>
      <c r="J240" s="27"/>
      <c r="K240" s="28"/>
    </row>
    <row r="241" spans="1:11" ht="15" hidden="1">
      <c r="A241" s="5"/>
      <c r="B241" s="1"/>
      <c r="C241" s="1"/>
      <c r="D241" s="1"/>
      <c r="E241" s="1"/>
      <c r="F241" s="1"/>
      <c r="G241" s="1"/>
      <c r="H241" s="1"/>
      <c r="I241" s="27"/>
      <c r="J241" s="27"/>
      <c r="K241" s="28"/>
    </row>
    <row r="242" spans="1:11" ht="15" hidden="1">
      <c r="A242" s="5"/>
      <c r="B242" s="1"/>
      <c r="C242" s="1"/>
      <c r="D242" s="1"/>
      <c r="E242" s="1"/>
      <c r="F242" s="1"/>
      <c r="G242" s="1"/>
      <c r="H242" s="1"/>
      <c r="I242" s="27"/>
      <c r="J242" s="27"/>
      <c r="K242" s="28"/>
    </row>
    <row r="243" spans="1:11" ht="15" hidden="1">
      <c r="A243" s="5"/>
      <c r="B243" s="1"/>
      <c r="C243" s="1"/>
      <c r="D243" s="1"/>
      <c r="E243" s="1"/>
      <c r="F243" s="1"/>
      <c r="G243" s="1"/>
      <c r="H243" s="1"/>
      <c r="I243" s="28"/>
      <c r="J243" s="28"/>
      <c r="K243" s="28"/>
    </row>
    <row r="244" spans="1:11" ht="15" hidden="1">
      <c r="A244" s="5"/>
      <c r="B244" s="1"/>
      <c r="C244" s="1"/>
      <c r="D244" s="1"/>
      <c r="E244" s="1"/>
      <c r="F244" s="1"/>
      <c r="G244" s="1"/>
      <c r="H244" s="1"/>
      <c r="I244" s="27"/>
      <c r="J244" s="27"/>
      <c r="K244" s="28"/>
    </row>
    <row r="245" spans="1:11" ht="15">
      <c r="A245" s="5">
        <v>49</v>
      </c>
      <c r="B245" s="11" t="s">
        <v>192</v>
      </c>
      <c r="C245" s="36" t="s">
        <v>170</v>
      </c>
      <c r="D245" s="36"/>
      <c r="E245" s="36"/>
      <c r="F245" s="36"/>
      <c r="G245" s="36"/>
      <c r="H245" s="36"/>
      <c r="I245" s="28">
        <v>37900</v>
      </c>
      <c r="J245" s="28">
        <v>0</v>
      </c>
      <c r="K245" s="28">
        <f>J245/I245*100</f>
        <v>0</v>
      </c>
    </row>
    <row r="246" spans="1:11" ht="15">
      <c r="A246" s="5"/>
      <c r="B246" s="1"/>
      <c r="C246" s="36" t="s">
        <v>171</v>
      </c>
      <c r="D246" s="36"/>
      <c r="E246" s="36"/>
      <c r="F246" s="36"/>
      <c r="G246" s="36"/>
      <c r="H246" s="36"/>
      <c r="I246" s="27"/>
      <c r="J246" s="27"/>
      <c r="K246" s="28"/>
    </row>
    <row r="247" spans="1:11" ht="15">
      <c r="A247" s="5"/>
      <c r="B247" s="1"/>
      <c r="C247" s="36" t="s">
        <v>248</v>
      </c>
      <c r="D247" s="36"/>
      <c r="E247" s="36"/>
      <c r="F247" s="36"/>
      <c r="G247" s="36"/>
      <c r="H247" s="36"/>
      <c r="I247" s="27"/>
      <c r="J247" s="27"/>
      <c r="K247" s="28"/>
    </row>
    <row r="248" spans="1:11" ht="15">
      <c r="A248" s="5"/>
      <c r="B248" s="1"/>
      <c r="C248" s="36" t="s">
        <v>249</v>
      </c>
      <c r="D248" s="36"/>
      <c r="E248" s="36"/>
      <c r="F248" s="36"/>
      <c r="G248" s="36"/>
      <c r="H248" s="36"/>
      <c r="I248" s="27"/>
      <c r="J248" s="27"/>
      <c r="K248" s="28"/>
    </row>
    <row r="249" spans="1:11" ht="15">
      <c r="A249" s="5"/>
      <c r="B249" s="1"/>
      <c r="C249" s="36" t="s">
        <v>250</v>
      </c>
      <c r="D249" s="36"/>
      <c r="E249" s="36"/>
      <c r="F249" s="36"/>
      <c r="G249" s="36"/>
      <c r="H249" s="36"/>
      <c r="I249" s="27"/>
      <c r="J249" s="27"/>
      <c r="K249" s="28"/>
    </row>
    <row r="250" spans="1:11" ht="15">
      <c r="A250" s="5"/>
      <c r="B250" s="1"/>
      <c r="C250" s="36" t="s">
        <v>251</v>
      </c>
      <c r="D250" s="36"/>
      <c r="E250" s="36"/>
      <c r="F250" s="36"/>
      <c r="G250" s="36"/>
      <c r="H250" s="36"/>
      <c r="I250" s="27"/>
      <c r="J250" s="27"/>
      <c r="K250" s="28"/>
    </row>
    <row r="251" spans="1:8" ht="15">
      <c r="A251" s="5"/>
      <c r="B251" s="1"/>
      <c r="C251" s="36" t="s">
        <v>252</v>
      </c>
      <c r="D251" s="36"/>
      <c r="E251" s="36"/>
      <c r="F251" s="36"/>
      <c r="G251" s="36"/>
      <c r="H251" s="36"/>
    </row>
    <row r="252" spans="1:11" ht="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1:11" ht="15">
      <c r="A253" s="5">
        <v>50</v>
      </c>
      <c r="B253" s="1" t="s">
        <v>193</v>
      </c>
      <c r="C253" s="36" t="s">
        <v>253</v>
      </c>
      <c r="D253" s="36"/>
      <c r="E253" s="36"/>
      <c r="F253" s="36"/>
      <c r="G253" s="36"/>
      <c r="H253" s="36"/>
      <c r="I253" s="28">
        <v>2100</v>
      </c>
      <c r="J253" s="28">
        <v>1500</v>
      </c>
      <c r="K253" s="28">
        <f>J253/I253*100</f>
        <v>71.42857142857143</v>
      </c>
    </row>
    <row r="254" spans="1:11" ht="15">
      <c r="A254" s="5"/>
      <c r="B254" s="1"/>
      <c r="C254" s="36" t="s">
        <v>179</v>
      </c>
      <c r="D254" s="36"/>
      <c r="E254" s="36"/>
      <c r="F254" s="36"/>
      <c r="G254" s="36"/>
      <c r="H254" s="36"/>
      <c r="I254" s="27"/>
      <c r="J254" s="27"/>
      <c r="K254" s="28"/>
    </row>
    <row r="255" spans="1:11" ht="15">
      <c r="A255" s="5"/>
      <c r="B255" s="1"/>
      <c r="C255" s="36" t="s">
        <v>254</v>
      </c>
      <c r="D255" s="36"/>
      <c r="E255" s="36"/>
      <c r="F255" s="36"/>
      <c r="G255" s="36"/>
      <c r="H255" s="36"/>
      <c r="I255" s="27"/>
      <c r="J255" s="27"/>
      <c r="K255" s="28"/>
    </row>
    <row r="256" spans="1:11" ht="15">
      <c r="A256" s="5"/>
      <c r="B256" s="1"/>
      <c r="C256" s="36" t="s">
        <v>255</v>
      </c>
      <c r="D256" s="36"/>
      <c r="E256" s="36"/>
      <c r="F256" s="36"/>
      <c r="G256" s="36"/>
      <c r="H256" s="36"/>
      <c r="I256" s="27"/>
      <c r="J256" s="27"/>
      <c r="K256" s="28"/>
    </row>
    <row r="257" spans="1:11" ht="15">
      <c r="A257" s="5"/>
      <c r="B257" s="1"/>
      <c r="C257" s="36" t="s">
        <v>191</v>
      </c>
      <c r="D257" s="36"/>
      <c r="E257" s="36"/>
      <c r="F257" s="36"/>
      <c r="G257" s="36"/>
      <c r="H257" s="36"/>
      <c r="I257" s="27"/>
      <c r="J257" s="27"/>
      <c r="K257" s="28"/>
    </row>
    <row r="258" spans="1:8" ht="15">
      <c r="A258" s="5"/>
      <c r="B258" s="1"/>
      <c r="C258" s="36" t="s">
        <v>181</v>
      </c>
      <c r="D258" s="36"/>
      <c r="E258" s="36"/>
      <c r="F258" s="36"/>
      <c r="G258" s="36"/>
      <c r="H258" s="36"/>
    </row>
    <row r="259" spans="1:11" ht="1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1:11" ht="15">
      <c r="A260" s="5">
        <v>51</v>
      </c>
      <c r="B260" s="11" t="s">
        <v>172</v>
      </c>
      <c r="C260" s="41" t="s">
        <v>178</v>
      </c>
      <c r="D260" s="41"/>
      <c r="E260" s="41"/>
      <c r="F260" s="41"/>
      <c r="G260" s="41"/>
      <c r="H260" s="41"/>
      <c r="I260" s="28">
        <v>44600</v>
      </c>
      <c r="J260" s="28">
        <v>11794.41</v>
      </c>
      <c r="K260" s="28">
        <f>J260/I260*100</f>
        <v>26.44486547085202</v>
      </c>
    </row>
    <row r="261" spans="1:11" ht="15">
      <c r="A261" s="5"/>
      <c r="B261" s="1"/>
      <c r="C261" s="36" t="s">
        <v>179</v>
      </c>
      <c r="D261" s="36"/>
      <c r="E261" s="36"/>
      <c r="F261" s="36"/>
      <c r="G261" s="36"/>
      <c r="H261" s="36"/>
      <c r="I261" s="27"/>
      <c r="J261" s="27"/>
      <c r="K261" s="28"/>
    </row>
    <row r="262" spans="1:11" ht="15">
      <c r="A262" s="5"/>
      <c r="B262" s="1"/>
      <c r="C262" s="36" t="s">
        <v>173</v>
      </c>
      <c r="D262" s="36"/>
      <c r="E262" s="36"/>
      <c r="F262" s="36"/>
      <c r="G262" s="36"/>
      <c r="H262" s="36"/>
      <c r="I262" s="27"/>
      <c r="J262" s="27"/>
      <c r="K262" s="28"/>
    </row>
    <row r="263" spans="1:11" ht="15">
      <c r="A263" s="5"/>
      <c r="B263" s="1"/>
      <c r="C263" s="36" t="s">
        <v>174</v>
      </c>
      <c r="D263" s="36"/>
      <c r="E263" s="36"/>
      <c r="F263" s="36"/>
      <c r="G263" s="36"/>
      <c r="H263" s="36"/>
      <c r="I263" s="27"/>
      <c r="J263" s="27"/>
      <c r="K263" s="28"/>
    </row>
    <row r="264" spans="1:11" ht="15">
      <c r="A264" s="5"/>
      <c r="B264" s="1"/>
      <c r="C264" s="36" t="s">
        <v>175</v>
      </c>
      <c r="D264" s="36"/>
      <c r="E264" s="36"/>
      <c r="F264" s="36"/>
      <c r="G264" s="36"/>
      <c r="H264" s="36"/>
      <c r="I264" s="27"/>
      <c r="J264" s="27"/>
      <c r="K264" s="28"/>
    </row>
    <row r="265" spans="1:11" ht="15">
      <c r="A265" s="5"/>
      <c r="B265" s="1"/>
      <c r="C265" s="36" t="s">
        <v>176</v>
      </c>
      <c r="D265" s="36"/>
      <c r="E265" s="36"/>
      <c r="F265" s="36"/>
      <c r="G265" s="36"/>
      <c r="H265" s="36"/>
      <c r="I265" s="28"/>
      <c r="J265" s="28"/>
      <c r="K265" s="9"/>
    </row>
    <row r="266" spans="1:8" ht="15">
      <c r="A266" s="5"/>
      <c r="B266" s="1"/>
      <c r="C266" s="36" t="s">
        <v>177</v>
      </c>
      <c r="D266" s="36"/>
      <c r="E266" s="36"/>
      <c r="F266" s="36"/>
      <c r="G266" s="36"/>
      <c r="H266" s="36"/>
    </row>
    <row r="267" spans="1:11" ht="1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</row>
    <row r="268" spans="1:11" ht="15">
      <c r="A268" s="5">
        <v>52</v>
      </c>
      <c r="B268" s="11" t="s">
        <v>295</v>
      </c>
      <c r="C268" s="41" t="s">
        <v>178</v>
      </c>
      <c r="D268" s="41"/>
      <c r="E268" s="41"/>
      <c r="F268" s="41"/>
      <c r="G268" s="41"/>
      <c r="H268" s="41"/>
      <c r="I268" s="28">
        <v>3000</v>
      </c>
      <c r="J268" s="28">
        <v>0</v>
      </c>
      <c r="K268" s="28">
        <v>0</v>
      </c>
    </row>
    <row r="269" spans="1:11" ht="15">
      <c r="A269" s="5"/>
      <c r="B269" s="1"/>
      <c r="C269" s="36" t="s">
        <v>179</v>
      </c>
      <c r="D269" s="36"/>
      <c r="E269" s="36"/>
      <c r="F269" s="36"/>
      <c r="G269" s="36"/>
      <c r="H269" s="36"/>
      <c r="I269" s="28"/>
      <c r="J269" s="28"/>
      <c r="K269" s="28"/>
    </row>
    <row r="270" spans="1:11" ht="15">
      <c r="A270" s="5"/>
      <c r="B270" s="1"/>
      <c r="C270" s="36" t="s">
        <v>173</v>
      </c>
      <c r="D270" s="36"/>
      <c r="E270" s="36"/>
      <c r="F270" s="36"/>
      <c r="G270" s="36"/>
      <c r="H270" s="36"/>
      <c r="I270" s="28"/>
      <c r="J270" s="28"/>
      <c r="K270" s="28"/>
    </row>
    <row r="271" spans="1:11" ht="15">
      <c r="A271" s="5"/>
      <c r="B271" s="1"/>
      <c r="C271" s="36" t="s">
        <v>174</v>
      </c>
      <c r="D271" s="36"/>
      <c r="E271" s="36"/>
      <c r="F271" s="36"/>
      <c r="G271" s="36"/>
      <c r="H271" s="36"/>
      <c r="I271" s="28"/>
      <c r="J271" s="28"/>
      <c r="K271" s="28"/>
    </row>
    <row r="272" spans="1:11" ht="15">
      <c r="A272" s="5"/>
      <c r="B272" s="1"/>
      <c r="C272" s="36" t="s">
        <v>175</v>
      </c>
      <c r="D272" s="36"/>
      <c r="E272" s="36"/>
      <c r="F272" s="36"/>
      <c r="G272" s="36"/>
      <c r="H272" s="36"/>
      <c r="I272" s="28"/>
      <c r="J272" s="28"/>
      <c r="K272" s="28"/>
    </row>
    <row r="273" spans="1:11" ht="15">
      <c r="A273" s="5"/>
      <c r="B273" s="1"/>
      <c r="C273" s="36" t="s">
        <v>176</v>
      </c>
      <c r="D273" s="36"/>
      <c r="E273" s="36"/>
      <c r="F273" s="36"/>
      <c r="G273" s="36"/>
      <c r="H273" s="36"/>
      <c r="I273" s="28"/>
      <c r="J273" s="28"/>
      <c r="K273" s="28"/>
    </row>
    <row r="274" spans="1:8" ht="15">
      <c r="A274" s="5"/>
      <c r="B274" s="1"/>
      <c r="C274" s="36" t="s">
        <v>177</v>
      </c>
      <c r="D274" s="36"/>
      <c r="E274" s="36"/>
      <c r="F274" s="36"/>
      <c r="G274" s="36"/>
      <c r="H274" s="36"/>
    </row>
    <row r="275" spans="1:11" ht="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</row>
    <row r="276" spans="1:11" ht="15">
      <c r="A276" s="5">
        <v>53</v>
      </c>
      <c r="B276" s="1" t="s">
        <v>194</v>
      </c>
      <c r="C276" s="36" t="s">
        <v>197</v>
      </c>
      <c r="D276" s="36"/>
      <c r="E276" s="36"/>
      <c r="F276" s="36"/>
      <c r="G276" s="36"/>
      <c r="H276" s="36"/>
      <c r="I276" s="28">
        <v>11600</v>
      </c>
      <c r="J276" s="28">
        <v>3500</v>
      </c>
      <c r="K276" s="28">
        <f>J276/I276*100</f>
        <v>30.17241379310345</v>
      </c>
    </row>
    <row r="277" spans="1:11" ht="15">
      <c r="A277" s="5"/>
      <c r="B277" s="1"/>
      <c r="C277" s="36" t="s">
        <v>179</v>
      </c>
      <c r="D277" s="36"/>
      <c r="E277" s="36"/>
      <c r="F277" s="36"/>
      <c r="G277" s="36"/>
      <c r="H277" s="36"/>
      <c r="I277" s="28"/>
      <c r="J277" s="28"/>
      <c r="K277" s="28"/>
    </row>
    <row r="278" spans="1:11" ht="15">
      <c r="A278" s="5"/>
      <c r="B278" s="1"/>
      <c r="C278" s="36" t="s">
        <v>190</v>
      </c>
      <c r="D278" s="36"/>
      <c r="E278" s="36"/>
      <c r="F278" s="36"/>
      <c r="G278" s="36"/>
      <c r="H278" s="36"/>
      <c r="I278" s="28"/>
      <c r="J278" s="28"/>
      <c r="K278" s="9"/>
    </row>
    <row r="279" spans="1:11" ht="15">
      <c r="A279" s="5"/>
      <c r="B279" s="1"/>
      <c r="C279" s="36" t="s">
        <v>195</v>
      </c>
      <c r="D279" s="36"/>
      <c r="E279" s="36"/>
      <c r="F279" s="36"/>
      <c r="G279" s="36"/>
      <c r="H279" s="36"/>
      <c r="I279" s="28"/>
      <c r="J279" s="28"/>
      <c r="K279" s="9"/>
    </row>
    <row r="280" spans="1:11" ht="15">
      <c r="A280" s="5"/>
      <c r="B280" s="1"/>
      <c r="C280" s="36" t="s">
        <v>265</v>
      </c>
      <c r="D280" s="36"/>
      <c r="E280" s="36"/>
      <c r="F280" s="36"/>
      <c r="G280" s="36"/>
      <c r="H280" s="36"/>
      <c r="I280" s="28"/>
      <c r="J280" s="28"/>
      <c r="K280" s="9"/>
    </row>
    <row r="281" spans="1:8" ht="15">
      <c r="A281" s="5"/>
      <c r="B281" s="1"/>
      <c r="C281" s="36" t="s">
        <v>196</v>
      </c>
      <c r="D281" s="36"/>
      <c r="E281" s="36"/>
      <c r="F281" s="36"/>
      <c r="G281" s="36"/>
      <c r="H281" s="36"/>
    </row>
    <row r="282" spans="1:11" ht="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1:11" ht="0.75" customHeight="1">
      <c r="A283" s="5"/>
      <c r="B283" s="12"/>
      <c r="C283" s="1"/>
      <c r="D283" s="1"/>
      <c r="E283" s="1"/>
      <c r="F283" s="1"/>
      <c r="G283" s="1"/>
      <c r="H283" s="1"/>
      <c r="I283" s="28"/>
      <c r="J283" s="28"/>
      <c r="K283" s="28"/>
    </row>
    <row r="284" spans="1:11" ht="15" hidden="1">
      <c r="A284" s="5"/>
      <c r="B284" s="1"/>
      <c r="C284" s="1"/>
      <c r="D284" s="1"/>
      <c r="E284" s="1"/>
      <c r="F284" s="1"/>
      <c r="G284" s="1"/>
      <c r="H284" s="1"/>
      <c r="I284" s="28"/>
      <c r="J284" s="28"/>
      <c r="K284" s="28"/>
    </row>
    <row r="285" spans="1:11" ht="15" hidden="1">
      <c r="A285" s="5"/>
      <c r="B285" s="1"/>
      <c r="C285" s="1"/>
      <c r="D285" s="1"/>
      <c r="E285" s="1"/>
      <c r="F285" s="1"/>
      <c r="G285" s="1"/>
      <c r="H285" s="1"/>
      <c r="I285" s="28"/>
      <c r="J285" s="28"/>
      <c r="K285" s="28"/>
    </row>
    <row r="286" spans="1:11" ht="15" hidden="1">
      <c r="A286" s="5"/>
      <c r="B286" s="1"/>
      <c r="C286" s="1"/>
      <c r="D286" s="1"/>
      <c r="E286" s="1"/>
      <c r="F286" s="1"/>
      <c r="G286" s="1"/>
      <c r="H286" s="1"/>
      <c r="I286" s="28"/>
      <c r="J286" s="28"/>
      <c r="K286" s="28"/>
    </row>
    <row r="287" spans="1:11" ht="15" hidden="1">
      <c r="A287" s="5"/>
      <c r="B287" s="1"/>
      <c r="C287" s="1"/>
      <c r="D287" s="1"/>
      <c r="E287" s="1"/>
      <c r="F287" s="1"/>
      <c r="G287" s="1"/>
      <c r="H287" s="1"/>
      <c r="I287" s="28"/>
      <c r="J287" s="28"/>
      <c r="K287" s="28"/>
    </row>
    <row r="288" spans="1:11" ht="15" hidden="1">
      <c r="A288" s="5"/>
      <c r="B288" s="1"/>
      <c r="C288" s="1"/>
      <c r="D288" s="1"/>
      <c r="E288" s="1"/>
      <c r="F288" s="1"/>
      <c r="G288" s="1"/>
      <c r="H288" s="1"/>
      <c r="I288" s="28"/>
      <c r="J288" s="28"/>
      <c r="K288" s="9"/>
    </row>
    <row r="289" spans="1:11" ht="15" hidden="1">
      <c r="A289" s="5"/>
      <c r="B289" s="1"/>
      <c r="C289" s="1"/>
      <c r="D289" s="1"/>
      <c r="E289" s="1"/>
      <c r="F289" s="1"/>
      <c r="G289" s="1"/>
      <c r="H289" s="1"/>
      <c r="I289" s="28"/>
      <c r="J289" s="28"/>
      <c r="K289" s="9"/>
    </row>
    <row r="290" spans="1:11" ht="15" hidden="1">
      <c r="A290" s="5"/>
      <c r="B290" s="12"/>
      <c r="C290" s="8"/>
      <c r="D290" s="1"/>
      <c r="E290" s="1"/>
      <c r="F290" s="1"/>
      <c r="G290" s="1"/>
      <c r="H290" s="1"/>
      <c r="I290" s="28"/>
      <c r="J290" s="28"/>
      <c r="K290" s="9"/>
    </row>
    <row r="291" spans="1:11" ht="15" hidden="1">
      <c r="A291" s="5"/>
      <c r="B291" s="1"/>
      <c r="C291" s="1"/>
      <c r="D291" s="1"/>
      <c r="E291" s="1"/>
      <c r="F291" s="1"/>
      <c r="G291" s="1"/>
      <c r="H291" s="1"/>
      <c r="I291" s="28"/>
      <c r="J291" s="28"/>
      <c r="K291" s="28"/>
    </row>
    <row r="292" spans="1:11" ht="15" hidden="1">
      <c r="A292" s="5"/>
      <c r="B292" s="1"/>
      <c r="C292" s="1"/>
      <c r="D292" s="1"/>
      <c r="E292" s="1"/>
      <c r="F292" s="1"/>
      <c r="G292" s="1"/>
      <c r="H292" s="1"/>
      <c r="I292" s="28"/>
      <c r="J292" s="28"/>
      <c r="K292" s="9"/>
    </row>
    <row r="293" spans="1:11" ht="15" hidden="1">
      <c r="A293" s="5"/>
      <c r="B293" s="1"/>
      <c r="C293" s="1"/>
      <c r="D293" s="1"/>
      <c r="E293" s="1"/>
      <c r="F293" s="1"/>
      <c r="G293" s="1"/>
      <c r="H293" s="1"/>
      <c r="I293" s="28"/>
      <c r="J293" s="28"/>
      <c r="K293" s="9"/>
    </row>
    <row r="294" spans="1:11" ht="15" hidden="1">
      <c r="A294" s="5"/>
      <c r="B294" s="1"/>
      <c r="C294" s="1"/>
      <c r="D294" s="1"/>
      <c r="E294" s="1"/>
      <c r="F294" s="1"/>
      <c r="G294" s="1"/>
      <c r="H294" s="1"/>
      <c r="I294" s="28"/>
      <c r="J294" s="28"/>
      <c r="K294" s="9"/>
    </row>
    <row r="295" spans="1:11" ht="15" hidden="1">
      <c r="A295" s="5"/>
      <c r="B295" s="1"/>
      <c r="C295" s="1"/>
      <c r="D295" s="1"/>
      <c r="E295" s="1"/>
      <c r="F295" s="1"/>
      <c r="G295" s="1"/>
      <c r="H295" s="1"/>
      <c r="I295" s="28"/>
      <c r="J295" s="28"/>
      <c r="K295" s="28" t="e">
        <f>J295/I295*100</f>
        <v>#DIV/0!</v>
      </c>
    </row>
    <row r="296" spans="1:11" ht="15" hidden="1">
      <c r="A296" s="5"/>
      <c r="B296" s="1"/>
      <c r="C296" s="1"/>
      <c r="D296" s="1"/>
      <c r="E296" s="1"/>
      <c r="F296" s="1"/>
      <c r="G296" s="1"/>
      <c r="H296" s="1"/>
      <c r="I296" s="28"/>
      <c r="J296" s="28"/>
      <c r="K296" s="28"/>
    </row>
    <row r="297" spans="1:11" ht="15">
      <c r="A297" s="5">
        <v>54</v>
      </c>
      <c r="B297" s="1" t="s">
        <v>237</v>
      </c>
      <c r="C297" s="41" t="s">
        <v>238</v>
      </c>
      <c r="D297" s="41"/>
      <c r="E297" s="41"/>
      <c r="F297" s="41"/>
      <c r="G297" s="41"/>
      <c r="H297" s="41"/>
      <c r="I297" s="28">
        <v>40000</v>
      </c>
      <c r="J297" s="28">
        <v>0</v>
      </c>
      <c r="K297" s="28">
        <f>J297/I297*100</f>
        <v>0</v>
      </c>
    </row>
    <row r="298" spans="1:11" ht="15">
      <c r="A298" s="5"/>
      <c r="B298" s="1"/>
      <c r="C298" s="36" t="s">
        <v>179</v>
      </c>
      <c r="D298" s="36"/>
      <c r="E298" s="36"/>
      <c r="F298" s="36"/>
      <c r="G298" s="36"/>
      <c r="H298" s="36"/>
      <c r="I298" s="28"/>
      <c r="J298" s="28"/>
      <c r="K298" s="9"/>
    </row>
    <row r="299" spans="1:11" ht="15">
      <c r="A299" s="5"/>
      <c r="B299" s="1"/>
      <c r="C299" s="36" t="s">
        <v>190</v>
      </c>
      <c r="D299" s="36"/>
      <c r="E299" s="36"/>
      <c r="F299" s="36"/>
      <c r="G299" s="36"/>
      <c r="H299" s="36"/>
      <c r="I299" s="28"/>
      <c r="J299" s="28"/>
      <c r="K299" s="9"/>
    </row>
    <row r="300" spans="1:11" ht="15">
      <c r="A300" s="5"/>
      <c r="B300" s="1"/>
      <c r="C300" s="36" t="s">
        <v>239</v>
      </c>
      <c r="D300" s="36"/>
      <c r="E300" s="36"/>
      <c r="F300" s="36"/>
      <c r="G300" s="36"/>
      <c r="H300" s="36"/>
      <c r="I300" s="28"/>
      <c r="J300" s="28"/>
      <c r="K300" s="9"/>
    </row>
    <row r="301" spans="1:11" ht="15">
      <c r="A301" s="5"/>
      <c r="B301" s="1"/>
      <c r="C301" s="36" t="s">
        <v>240</v>
      </c>
      <c r="D301" s="36"/>
      <c r="E301" s="36"/>
      <c r="F301" s="36"/>
      <c r="G301" s="36"/>
      <c r="H301" s="36"/>
      <c r="I301" s="28"/>
      <c r="J301" s="28"/>
      <c r="K301" s="9"/>
    </row>
    <row r="302" spans="1:11" ht="15">
      <c r="A302" s="5"/>
      <c r="B302" s="1"/>
      <c r="C302" s="36" t="s">
        <v>176</v>
      </c>
      <c r="D302" s="36"/>
      <c r="E302" s="36"/>
      <c r="F302" s="36"/>
      <c r="G302" s="36"/>
      <c r="H302" s="36"/>
      <c r="I302" s="28"/>
      <c r="J302" s="28"/>
      <c r="K302" s="9"/>
    </row>
    <row r="303" spans="1:8" ht="15">
      <c r="A303" s="5"/>
      <c r="B303" s="1"/>
      <c r="C303" s="36" t="s">
        <v>177</v>
      </c>
      <c r="D303" s="36"/>
      <c r="E303" s="36"/>
      <c r="F303" s="36"/>
      <c r="G303" s="36"/>
      <c r="H303" s="36"/>
    </row>
    <row r="304" spans="1:11" ht="1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</row>
    <row r="305" spans="1:11" ht="15">
      <c r="A305" s="5">
        <v>55</v>
      </c>
      <c r="B305" s="1" t="s">
        <v>185</v>
      </c>
      <c r="C305" s="41" t="s">
        <v>186</v>
      </c>
      <c r="D305" s="41"/>
      <c r="E305" s="41"/>
      <c r="F305" s="41"/>
      <c r="G305" s="41"/>
      <c r="H305" s="41"/>
      <c r="I305" s="28">
        <v>12900</v>
      </c>
      <c r="J305" s="28">
        <v>11013.31</v>
      </c>
      <c r="K305" s="28">
        <f>J305/I305*100</f>
        <v>85.37449612403101</v>
      </c>
    </row>
    <row r="306" spans="1:11" ht="15">
      <c r="A306" s="5"/>
      <c r="B306" s="1"/>
      <c r="C306" s="36" t="s">
        <v>179</v>
      </c>
      <c r="D306" s="36"/>
      <c r="E306" s="36"/>
      <c r="F306" s="36"/>
      <c r="G306" s="36"/>
      <c r="H306" s="36"/>
      <c r="I306" s="28"/>
      <c r="J306" s="28"/>
      <c r="K306" s="9"/>
    </row>
    <row r="307" spans="1:11" ht="15">
      <c r="A307" s="5"/>
      <c r="B307" s="1"/>
      <c r="C307" s="36" t="s">
        <v>190</v>
      </c>
      <c r="D307" s="36"/>
      <c r="E307" s="36"/>
      <c r="F307" s="36"/>
      <c r="G307" s="36"/>
      <c r="H307" s="36"/>
      <c r="I307" s="28"/>
      <c r="J307" s="28"/>
      <c r="K307" s="9"/>
    </row>
    <row r="308" spans="1:11" ht="15">
      <c r="A308" s="5"/>
      <c r="B308" s="1"/>
      <c r="C308" s="36" t="s">
        <v>187</v>
      </c>
      <c r="D308" s="36"/>
      <c r="E308" s="36"/>
      <c r="F308" s="36"/>
      <c r="G308" s="36"/>
      <c r="H308" s="36"/>
      <c r="I308" s="28"/>
      <c r="J308" s="28"/>
      <c r="K308" s="9"/>
    </row>
    <row r="309" spans="1:11" ht="15">
      <c r="A309" s="5"/>
      <c r="B309" s="1"/>
      <c r="C309" s="36" t="s">
        <v>188</v>
      </c>
      <c r="D309" s="36"/>
      <c r="E309" s="36"/>
      <c r="F309" s="36"/>
      <c r="G309" s="36"/>
      <c r="H309" s="36"/>
      <c r="I309" s="28"/>
      <c r="J309" s="28"/>
      <c r="K309" s="9"/>
    </row>
    <row r="310" spans="1:11" ht="15">
      <c r="A310" s="5"/>
      <c r="B310" s="1"/>
      <c r="C310" s="36" t="s">
        <v>189</v>
      </c>
      <c r="D310" s="36"/>
      <c r="E310" s="36"/>
      <c r="F310" s="36"/>
      <c r="G310" s="36"/>
      <c r="H310" s="36"/>
      <c r="I310" s="28"/>
      <c r="J310" s="28"/>
      <c r="K310" s="9"/>
    </row>
    <row r="311" spans="1:11" ht="15">
      <c r="A311" s="5"/>
      <c r="B311" s="1"/>
      <c r="C311" s="36" t="s">
        <v>281</v>
      </c>
      <c r="D311" s="36"/>
      <c r="E311" s="36"/>
      <c r="F311" s="36"/>
      <c r="G311" s="36"/>
      <c r="H311" s="36"/>
      <c r="I311" s="28"/>
      <c r="J311" s="28"/>
      <c r="K311" s="9"/>
    </row>
    <row r="312" spans="1:8" ht="15">
      <c r="A312" s="5"/>
      <c r="B312" s="1"/>
      <c r="C312" s="36" t="s">
        <v>282</v>
      </c>
      <c r="D312" s="36"/>
      <c r="E312" s="36"/>
      <c r="F312" s="36"/>
      <c r="G312" s="36"/>
      <c r="H312" s="36"/>
    </row>
    <row r="313" spans="1:11" ht="1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</row>
    <row r="314" spans="1:11" ht="15" hidden="1">
      <c r="A314" s="5"/>
      <c r="B314" s="1"/>
      <c r="C314" s="1"/>
      <c r="D314" s="1"/>
      <c r="E314" s="1"/>
      <c r="F314" s="1"/>
      <c r="G314" s="1"/>
      <c r="H314" s="1"/>
      <c r="I314" s="28"/>
      <c r="J314" s="28"/>
      <c r="K314" s="28"/>
    </row>
    <row r="315" spans="1:11" s="24" customFormat="1" ht="15">
      <c r="A315" s="20">
        <v>56</v>
      </c>
      <c r="B315" s="23" t="s">
        <v>183</v>
      </c>
      <c r="C315" s="40" t="s">
        <v>184</v>
      </c>
      <c r="D315" s="40"/>
      <c r="E315" s="40"/>
      <c r="F315" s="40"/>
      <c r="G315" s="40"/>
      <c r="H315" s="40"/>
      <c r="I315" s="33">
        <v>92200</v>
      </c>
      <c r="J315" s="33">
        <v>3500</v>
      </c>
      <c r="K315" s="33">
        <f>J315/I315*100</f>
        <v>3.7960954446854664</v>
      </c>
    </row>
    <row r="316" spans="1:11" ht="15">
      <c r="A316" s="5"/>
      <c r="B316" s="1"/>
      <c r="C316" s="36" t="s">
        <v>179</v>
      </c>
      <c r="D316" s="36"/>
      <c r="E316" s="36"/>
      <c r="F316" s="36"/>
      <c r="G316" s="36"/>
      <c r="H316" s="36"/>
      <c r="I316" s="28"/>
      <c r="J316" s="28"/>
      <c r="K316" s="28"/>
    </row>
    <row r="317" spans="1:11" ht="15">
      <c r="A317" s="5"/>
      <c r="B317" s="1"/>
      <c r="C317" s="36" t="s">
        <v>256</v>
      </c>
      <c r="D317" s="36"/>
      <c r="E317" s="36"/>
      <c r="F317" s="36"/>
      <c r="G317" s="36"/>
      <c r="H317" s="36"/>
      <c r="I317" s="28"/>
      <c r="J317" s="28"/>
      <c r="K317" s="28"/>
    </row>
    <row r="318" spans="1:11" ht="15">
      <c r="A318" s="5"/>
      <c r="B318" s="1"/>
      <c r="C318" s="36" t="s">
        <v>257</v>
      </c>
      <c r="D318" s="36"/>
      <c r="E318" s="36"/>
      <c r="F318" s="36"/>
      <c r="G318" s="36"/>
      <c r="H318" s="36"/>
      <c r="I318" s="28"/>
      <c r="J318" s="28"/>
      <c r="K318" s="28"/>
    </row>
    <row r="319" spans="1:11" ht="15">
      <c r="A319" s="5"/>
      <c r="B319" s="1"/>
      <c r="C319" s="36" t="s">
        <v>191</v>
      </c>
      <c r="D319" s="36"/>
      <c r="E319" s="36"/>
      <c r="F319" s="36"/>
      <c r="G319" s="36"/>
      <c r="H319" s="36"/>
      <c r="I319" s="28"/>
      <c r="J319" s="28"/>
      <c r="K319" s="28"/>
    </row>
    <row r="320" spans="1:8" ht="15">
      <c r="A320" s="5"/>
      <c r="B320" s="1"/>
      <c r="C320" s="36" t="s">
        <v>182</v>
      </c>
      <c r="D320" s="36"/>
      <c r="E320" s="36"/>
      <c r="F320" s="36"/>
      <c r="G320" s="36"/>
      <c r="H320" s="36"/>
    </row>
    <row r="321" spans="1:11" ht="1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</row>
    <row r="322" spans="1:11" ht="15">
      <c r="A322" s="5">
        <v>57</v>
      </c>
      <c r="B322" s="1" t="s">
        <v>359</v>
      </c>
      <c r="C322" s="36" t="s">
        <v>184</v>
      </c>
      <c r="D322" s="36"/>
      <c r="E322" s="36"/>
      <c r="F322" s="36"/>
      <c r="G322" s="36"/>
      <c r="H322" s="36"/>
      <c r="I322" s="28"/>
      <c r="J322" s="28"/>
      <c r="K322" s="28"/>
    </row>
    <row r="323" spans="1:11" ht="15">
      <c r="A323" s="5"/>
      <c r="B323" s="1"/>
      <c r="C323" s="36" t="s">
        <v>179</v>
      </c>
      <c r="D323" s="36"/>
      <c r="E323" s="36"/>
      <c r="F323" s="36"/>
      <c r="G323" s="36"/>
      <c r="H323" s="36"/>
      <c r="I323" s="28"/>
      <c r="J323" s="28"/>
      <c r="K323" s="28"/>
    </row>
    <row r="324" spans="1:11" ht="15">
      <c r="A324" s="5"/>
      <c r="B324" s="1"/>
      <c r="C324" s="36" t="s">
        <v>256</v>
      </c>
      <c r="D324" s="36"/>
      <c r="E324" s="36"/>
      <c r="F324" s="36"/>
      <c r="G324" s="36"/>
      <c r="H324" s="36"/>
      <c r="I324" s="28"/>
      <c r="J324" s="28"/>
      <c r="K324" s="28"/>
    </row>
    <row r="325" spans="1:11" ht="15">
      <c r="A325" s="5"/>
      <c r="B325" s="1"/>
      <c r="C325" s="36" t="s">
        <v>257</v>
      </c>
      <c r="D325" s="36"/>
      <c r="E325" s="36"/>
      <c r="F325" s="36"/>
      <c r="G325" s="36"/>
      <c r="H325" s="36"/>
      <c r="I325" s="28"/>
      <c r="J325" s="28"/>
      <c r="K325" s="28"/>
    </row>
    <row r="326" spans="1:11" ht="15">
      <c r="A326" s="5"/>
      <c r="B326" s="1"/>
      <c r="C326" s="36" t="s">
        <v>191</v>
      </c>
      <c r="D326" s="36"/>
      <c r="E326" s="36"/>
      <c r="F326" s="36"/>
      <c r="G326" s="36"/>
      <c r="H326" s="36"/>
      <c r="I326" s="28"/>
      <c r="J326" s="28"/>
      <c r="K326" s="28"/>
    </row>
    <row r="327" spans="1:11" ht="15">
      <c r="A327" s="5"/>
      <c r="B327" s="1"/>
      <c r="C327" s="36" t="s">
        <v>182</v>
      </c>
      <c r="D327" s="36"/>
      <c r="E327" s="36"/>
      <c r="F327" s="36"/>
      <c r="G327" s="36"/>
      <c r="H327" s="36"/>
      <c r="I327" s="28"/>
      <c r="J327" s="28"/>
      <c r="K327" s="28"/>
    </row>
    <row r="328" spans="1:11" ht="1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</row>
    <row r="329" spans="1:11" ht="15">
      <c r="A329" s="5">
        <v>58</v>
      </c>
      <c r="B329" s="1" t="s">
        <v>180</v>
      </c>
      <c r="C329" s="36" t="s">
        <v>167</v>
      </c>
      <c r="D329" s="36"/>
      <c r="E329" s="36"/>
      <c r="F329" s="36"/>
      <c r="G329" s="36"/>
      <c r="H329" s="36"/>
      <c r="I329" s="28">
        <v>59500</v>
      </c>
      <c r="J329" s="28">
        <v>14767.5</v>
      </c>
      <c r="K329" s="28">
        <f>J329/I329*100</f>
        <v>24.819327731092436</v>
      </c>
    </row>
    <row r="330" spans="1:11" ht="15">
      <c r="A330" s="5"/>
      <c r="B330" s="1"/>
      <c r="C330" s="36" t="s">
        <v>179</v>
      </c>
      <c r="D330" s="36"/>
      <c r="E330" s="36"/>
      <c r="F330" s="36"/>
      <c r="G330" s="36"/>
      <c r="H330" s="36"/>
      <c r="I330" s="28"/>
      <c r="J330" s="28"/>
      <c r="K330" s="28"/>
    </row>
    <row r="331" spans="1:11" ht="15">
      <c r="A331" s="5"/>
      <c r="B331" s="1"/>
      <c r="C331" s="36" t="s">
        <v>254</v>
      </c>
      <c r="D331" s="36"/>
      <c r="E331" s="36"/>
      <c r="F331" s="36"/>
      <c r="G331" s="36"/>
      <c r="H331" s="36"/>
      <c r="I331" s="28"/>
      <c r="J331" s="28"/>
      <c r="K331" s="28"/>
    </row>
    <row r="332" spans="1:11" ht="15">
      <c r="A332" s="5"/>
      <c r="B332" s="1"/>
      <c r="C332" s="36" t="s">
        <v>258</v>
      </c>
      <c r="D332" s="36"/>
      <c r="E332" s="36"/>
      <c r="F332" s="36"/>
      <c r="G332" s="36"/>
      <c r="H332" s="36"/>
      <c r="I332" s="28"/>
      <c r="J332" s="28"/>
      <c r="K332" s="28"/>
    </row>
    <row r="333" spans="1:11" ht="15">
      <c r="A333" s="5"/>
      <c r="B333" s="1"/>
      <c r="C333" s="36" t="s">
        <v>168</v>
      </c>
      <c r="D333" s="36"/>
      <c r="E333" s="36"/>
      <c r="F333" s="36"/>
      <c r="G333" s="36"/>
      <c r="H333" s="36"/>
      <c r="I333" s="28"/>
      <c r="J333" s="28"/>
      <c r="K333" s="28"/>
    </row>
    <row r="334" spans="1:11" ht="15">
      <c r="A334" s="5"/>
      <c r="B334" s="1"/>
      <c r="C334" s="36" t="s">
        <v>169</v>
      </c>
      <c r="D334" s="36"/>
      <c r="E334" s="36"/>
      <c r="F334" s="36"/>
      <c r="G334" s="36"/>
      <c r="H334" s="36"/>
      <c r="I334" s="28"/>
      <c r="J334" s="28"/>
      <c r="K334" s="28"/>
    </row>
    <row r="335" spans="1:8" ht="15">
      <c r="A335" s="5"/>
      <c r="B335" s="1"/>
      <c r="C335" s="36" t="s">
        <v>181</v>
      </c>
      <c r="D335" s="36"/>
      <c r="E335" s="36"/>
      <c r="F335" s="36"/>
      <c r="G335" s="36"/>
      <c r="H335" s="36"/>
    </row>
    <row r="336" spans="1:11" ht="1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</row>
    <row r="337" spans="1:11" ht="15">
      <c r="A337" s="5">
        <v>59</v>
      </c>
      <c r="B337" s="1" t="s">
        <v>259</v>
      </c>
      <c r="C337" s="36" t="s">
        <v>253</v>
      </c>
      <c r="D337" s="36"/>
      <c r="E337" s="36"/>
      <c r="F337" s="36"/>
      <c r="G337" s="36"/>
      <c r="H337" s="36"/>
      <c r="I337" s="28">
        <v>3000</v>
      </c>
      <c r="J337" s="28">
        <v>74.77</v>
      </c>
      <c r="K337" s="28">
        <f>J337/I337*100</f>
        <v>2.4923333333333333</v>
      </c>
    </row>
    <row r="338" spans="1:11" ht="15">
      <c r="A338" s="5"/>
      <c r="B338" s="1"/>
      <c r="C338" s="36" t="s">
        <v>179</v>
      </c>
      <c r="D338" s="36"/>
      <c r="E338" s="36"/>
      <c r="F338" s="36"/>
      <c r="G338" s="36"/>
      <c r="H338" s="36"/>
      <c r="I338" s="28"/>
      <c r="J338" s="28"/>
      <c r="K338" s="28"/>
    </row>
    <row r="339" spans="1:11" ht="15">
      <c r="A339" s="5"/>
      <c r="B339" s="1"/>
      <c r="C339" s="36" t="s">
        <v>254</v>
      </c>
      <c r="D339" s="36"/>
      <c r="E339" s="36"/>
      <c r="F339" s="36"/>
      <c r="G339" s="36"/>
      <c r="H339" s="36"/>
      <c r="I339" s="28"/>
      <c r="J339" s="28"/>
      <c r="K339" s="28"/>
    </row>
    <row r="340" spans="1:11" ht="15">
      <c r="A340" s="5"/>
      <c r="B340" s="1"/>
      <c r="C340" s="36" t="s">
        <v>255</v>
      </c>
      <c r="D340" s="36"/>
      <c r="E340" s="36"/>
      <c r="F340" s="36"/>
      <c r="G340" s="36"/>
      <c r="H340" s="36"/>
      <c r="I340" s="28"/>
      <c r="J340" s="28"/>
      <c r="K340" s="28"/>
    </row>
    <row r="341" spans="1:11" ht="15">
      <c r="A341" s="5"/>
      <c r="B341" s="1"/>
      <c r="C341" s="36" t="s">
        <v>191</v>
      </c>
      <c r="D341" s="36"/>
      <c r="E341" s="36"/>
      <c r="F341" s="36"/>
      <c r="G341" s="36"/>
      <c r="H341" s="36"/>
      <c r="I341" s="28"/>
      <c r="J341" s="28"/>
      <c r="K341" s="28"/>
    </row>
    <row r="342" spans="1:8" ht="15">
      <c r="A342" s="5"/>
      <c r="B342" s="1"/>
      <c r="C342" s="36" t="s">
        <v>181</v>
      </c>
      <c r="D342" s="36"/>
      <c r="E342" s="36"/>
      <c r="F342" s="36"/>
      <c r="G342" s="36"/>
      <c r="H342" s="36"/>
    </row>
    <row r="343" spans="1:11" ht="1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</row>
    <row r="344" spans="1:11" ht="15">
      <c r="A344" s="5">
        <v>60</v>
      </c>
      <c r="B344" s="1" t="s">
        <v>260</v>
      </c>
      <c r="C344" s="36" t="s">
        <v>167</v>
      </c>
      <c r="D344" s="36"/>
      <c r="E344" s="36"/>
      <c r="F344" s="36"/>
      <c r="G344" s="36"/>
      <c r="H344" s="36"/>
      <c r="I344" s="28">
        <v>10000</v>
      </c>
      <c r="J344" s="28">
        <v>1800</v>
      </c>
      <c r="K344" s="28">
        <f>J344/I344*100</f>
        <v>18</v>
      </c>
    </row>
    <row r="345" spans="1:11" ht="15">
      <c r="A345" s="5"/>
      <c r="B345" s="1"/>
      <c r="C345" s="36" t="s">
        <v>261</v>
      </c>
      <c r="D345" s="36"/>
      <c r="E345" s="36"/>
      <c r="F345" s="36"/>
      <c r="G345" s="36"/>
      <c r="H345" s="36"/>
      <c r="I345" s="28"/>
      <c r="J345" s="28"/>
      <c r="K345" s="28"/>
    </row>
    <row r="346" spans="1:11" ht="15">
      <c r="A346" s="5"/>
      <c r="B346" s="1"/>
      <c r="C346" s="36" t="s">
        <v>262</v>
      </c>
      <c r="D346" s="36"/>
      <c r="E346" s="36"/>
      <c r="F346" s="36"/>
      <c r="G346" s="36"/>
      <c r="H346" s="36"/>
      <c r="I346" s="28"/>
      <c r="J346" s="28"/>
      <c r="K346" s="28"/>
    </row>
    <row r="347" spans="1:11" ht="15">
      <c r="A347" s="5"/>
      <c r="B347" s="1"/>
      <c r="C347" s="36" t="s">
        <v>263</v>
      </c>
      <c r="D347" s="36"/>
      <c r="E347" s="36"/>
      <c r="F347" s="36"/>
      <c r="G347" s="36"/>
      <c r="H347" s="36"/>
      <c r="I347" s="28"/>
      <c r="J347" s="28"/>
      <c r="K347" s="28"/>
    </row>
    <row r="348" spans="1:11" ht="15">
      <c r="A348" s="5"/>
      <c r="B348" s="1"/>
      <c r="C348" s="36" t="s">
        <v>264</v>
      </c>
      <c r="D348" s="36"/>
      <c r="E348" s="36"/>
      <c r="F348" s="36"/>
      <c r="G348" s="36"/>
      <c r="H348" s="36"/>
      <c r="I348" s="28"/>
      <c r="J348" s="28"/>
      <c r="K348" s="28"/>
    </row>
    <row r="349" spans="1:11" ht="15">
      <c r="A349" s="5"/>
      <c r="B349" s="1"/>
      <c r="C349" s="36" t="s">
        <v>265</v>
      </c>
      <c r="D349" s="36"/>
      <c r="E349" s="36"/>
      <c r="F349" s="36"/>
      <c r="G349" s="36"/>
      <c r="H349" s="36"/>
      <c r="I349" s="28"/>
      <c r="J349" s="28"/>
      <c r="K349" s="28"/>
    </row>
    <row r="350" spans="1:8" ht="15">
      <c r="A350" s="5"/>
      <c r="B350" s="1"/>
      <c r="C350" s="36" t="s">
        <v>266</v>
      </c>
      <c r="D350" s="36"/>
      <c r="E350" s="36"/>
      <c r="F350" s="36"/>
      <c r="G350" s="36"/>
      <c r="H350" s="36"/>
    </row>
    <row r="351" spans="1:11" ht="1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1:11" ht="0.75" customHeight="1">
      <c r="A352" s="5"/>
      <c r="B352" s="12"/>
      <c r="C352" s="1"/>
      <c r="D352" s="1"/>
      <c r="E352" s="1"/>
      <c r="F352" s="1"/>
      <c r="G352" s="1"/>
      <c r="H352" s="1"/>
      <c r="I352" s="28"/>
      <c r="J352" s="28"/>
      <c r="K352" s="28"/>
    </row>
    <row r="353" spans="1:11" ht="15" hidden="1">
      <c r="A353" s="5"/>
      <c r="B353" s="1"/>
      <c r="C353" s="1"/>
      <c r="D353" s="1"/>
      <c r="E353" s="1"/>
      <c r="F353" s="1"/>
      <c r="G353" s="1"/>
      <c r="H353" s="1"/>
      <c r="I353" s="28"/>
      <c r="J353" s="28"/>
      <c r="K353" s="28"/>
    </row>
    <row r="354" spans="1:11" ht="15" hidden="1">
      <c r="A354" s="5"/>
      <c r="B354" s="1"/>
      <c r="C354" s="1"/>
      <c r="D354" s="1"/>
      <c r="E354" s="1"/>
      <c r="F354" s="1"/>
      <c r="G354" s="1"/>
      <c r="H354" s="1"/>
      <c r="I354" s="28"/>
      <c r="J354" s="28"/>
      <c r="K354" s="28"/>
    </row>
    <row r="355" spans="1:11" ht="15" hidden="1">
      <c r="A355" s="5"/>
      <c r="B355" s="1"/>
      <c r="C355" s="1"/>
      <c r="D355" s="1"/>
      <c r="E355" s="1"/>
      <c r="F355" s="1"/>
      <c r="G355" s="1"/>
      <c r="H355" s="1"/>
      <c r="I355" s="28"/>
      <c r="J355" s="28"/>
      <c r="K355" s="28"/>
    </row>
    <row r="356" spans="1:11" ht="15" hidden="1">
      <c r="A356" s="5"/>
      <c r="B356" s="1"/>
      <c r="C356" s="1"/>
      <c r="D356" s="1"/>
      <c r="E356" s="1"/>
      <c r="F356" s="1"/>
      <c r="G356" s="1"/>
      <c r="H356" s="1"/>
      <c r="I356" s="28"/>
      <c r="J356" s="28"/>
      <c r="K356" s="28"/>
    </row>
    <row r="357" spans="1:11" ht="15" hidden="1">
      <c r="A357" s="5"/>
      <c r="B357" s="1"/>
      <c r="C357" s="1"/>
      <c r="D357" s="1"/>
      <c r="E357" s="1"/>
      <c r="F357" s="1"/>
      <c r="G357" s="1"/>
      <c r="H357" s="1"/>
      <c r="I357" s="28"/>
      <c r="J357" s="28"/>
      <c r="K357" s="28"/>
    </row>
    <row r="358" spans="1:11" ht="15">
      <c r="A358" s="5">
        <v>61</v>
      </c>
      <c r="B358" s="1" t="s">
        <v>267</v>
      </c>
      <c r="C358" s="36" t="s">
        <v>170</v>
      </c>
      <c r="D358" s="36"/>
      <c r="E358" s="36"/>
      <c r="F358" s="36"/>
      <c r="G358" s="36"/>
      <c r="H358" s="36"/>
      <c r="I358" s="28">
        <v>200000</v>
      </c>
      <c r="J358" s="28">
        <v>283400</v>
      </c>
      <c r="K358" s="28">
        <f>J358/I358*100</f>
        <v>141.70000000000002</v>
      </c>
    </row>
    <row r="359" spans="1:11" ht="15">
      <c r="A359" s="5"/>
      <c r="B359" s="1"/>
      <c r="C359" s="36" t="s">
        <v>171</v>
      </c>
      <c r="D359" s="36"/>
      <c r="E359" s="36"/>
      <c r="F359" s="36"/>
      <c r="G359" s="36"/>
      <c r="H359" s="36"/>
      <c r="I359" s="28"/>
      <c r="J359" s="28"/>
      <c r="K359" s="28"/>
    </row>
    <row r="360" spans="1:11" ht="15">
      <c r="A360" s="5"/>
      <c r="B360" s="1"/>
      <c r="C360" s="36" t="s">
        <v>268</v>
      </c>
      <c r="D360" s="36"/>
      <c r="E360" s="36"/>
      <c r="F360" s="36"/>
      <c r="G360" s="36"/>
      <c r="H360" s="36"/>
      <c r="I360" s="28"/>
      <c r="J360" s="28"/>
      <c r="K360" s="28"/>
    </row>
    <row r="361" spans="1:11" ht="15">
      <c r="A361" s="5"/>
      <c r="B361" s="1"/>
      <c r="C361" s="36" t="s">
        <v>269</v>
      </c>
      <c r="D361" s="36"/>
      <c r="E361" s="36"/>
      <c r="F361" s="36"/>
      <c r="G361" s="36"/>
      <c r="H361" s="36"/>
      <c r="I361" s="28"/>
      <c r="J361" s="28"/>
      <c r="K361" s="28"/>
    </row>
    <row r="362" spans="1:11" ht="15">
      <c r="A362" s="5"/>
      <c r="B362" s="1"/>
      <c r="C362" s="36" t="s">
        <v>270</v>
      </c>
      <c r="D362" s="36"/>
      <c r="E362" s="36"/>
      <c r="F362" s="36"/>
      <c r="G362" s="36"/>
      <c r="H362" s="36"/>
      <c r="I362" s="28"/>
      <c r="J362" s="28"/>
      <c r="K362" s="28"/>
    </row>
    <row r="363" spans="1:11" ht="15">
      <c r="A363" s="5"/>
      <c r="B363" s="1"/>
      <c r="C363" s="36" t="s">
        <v>271</v>
      </c>
      <c r="D363" s="36"/>
      <c r="E363" s="36"/>
      <c r="F363" s="36"/>
      <c r="G363" s="36"/>
      <c r="H363" s="36"/>
      <c r="I363" s="28"/>
      <c r="J363" s="28"/>
      <c r="K363" s="28"/>
    </row>
    <row r="364" spans="1:8" ht="15">
      <c r="A364" s="5"/>
      <c r="B364" s="1"/>
      <c r="C364" s="36" t="s">
        <v>272</v>
      </c>
      <c r="D364" s="36"/>
      <c r="E364" s="36"/>
      <c r="F364" s="36"/>
      <c r="G364" s="36"/>
      <c r="H364" s="36"/>
    </row>
    <row r="365" spans="1:11" ht="1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1:11" ht="15">
      <c r="A366" s="5">
        <v>62</v>
      </c>
      <c r="B366" s="1" t="s">
        <v>164</v>
      </c>
      <c r="C366" s="36" t="s">
        <v>273</v>
      </c>
      <c r="D366" s="36"/>
      <c r="E366" s="36"/>
      <c r="F366" s="36"/>
      <c r="G366" s="36"/>
      <c r="H366" s="36"/>
      <c r="I366" s="28">
        <v>115400</v>
      </c>
      <c r="J366" s="28">
        <v>0</v>
      </c>
      <c r="K366" s="28">
        <f>J366/I366*100</f>
        <v>0</v>
      </c>
    </row>
    <row r="367" spans="1:11" ht="15">
      <c r="A367" s="5"/>
      <c r="B367" s="1"/>
      <c r="C367" s="36" t="s">
        <v>274</v>
      </c>
      <c r="D367" s="36"/>
      <c r="E367" s="36"/>
      <c r="F367" s="36"/>
      <c r="G367" s="36"/>
      <c r="H367" s="36"/>
      <c r="I367" s="28"/>
      <c r="J367" s="28"/>
      <c r="K367" s="28"/>
    </row>
    <row r="368" spans="1:11" ht="15">
      <c r="A368" s="5"/>
      <c r="B368" s="1"/>
      <c r="C368" s="36" t="s">
        <v>165</v>
      </c>
      <c r="D368" s="36"/>
      <c r="E368" s="36"/>
      <c r="F368" s="36"/>
      <c r="G368" s="36"/>
      <c r="H368" s="36"/>
      <c r="I368" s="28"/>
      <c r="J368" s="28"/>
      <c r="K368" s="28"/>
    </row>
    <row r="369" spans="1:8" ht="15">
      <c r="A369" s="5"/>
      <c r="B369" s="1"/>
      <c r="C369" s="36" t="s">
        <v>166</v>
      </c>
      <c r="D369" s="36"/>
      <c r="E369" s="36"/>
      <c r="F369" s="36"/>
      <c r="G369" s="36"/>
      <c r="H369" s="36"/>
    </row>
    <row r="370" spans="1:11" ht="1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ht="15">
      <c r="A371" s="5">
        <v>63</v>
      </c>
      <c r="B371" s="1" t="s">
        <v>159</v>
      </c>
      <c r="C371" s="36" t="s">
        <v>275</v>
      </c>
      <c r="D371" s="36"/>
      <c r="E371" s="36"/>
      <c r="F371" s="36"/>
      <c r="G371" s="36"/>
      <c r="H371" s="36"/>
      <c r="I371" s="28">
        <v>10000</v>
      </c>
      <c r="J371" s="28">
        <v>3484.65</v>
      </c>
      <c r="K371" s="28">
        <f>J371/I371*100</f>
        <v>34.846500000000006</v>
      </c>
    </row>
    <row r="372" spans="1:11" ht="15">
      <c r="A372" s="5"/>
      <c r="B372" s="1"/>
      <c r="C372" s="36" t="s">
        <v>276</v>
      </c>
      <c r="D372" s="36"/>
      <c r="E372" s="36"/>
      <c r="F372" s="36"/>
      <c r="G372" s="36"/>
      <c r="H372" s="36"/>
      <c r="I372" s="28"/>
      <c r="J372" s="28"/>
      <c r="K372" s="28"/>
    </row>
    <row r="373" spans="1:11" ht="15">
      <c r="A373" s="5"/>
      <c r="B373" s="1"/>
      <c r="C373" s="36" t="s">
        <v>160</v>
      </c>
      <c r="D373" s="36"/>
      <c r="E373" s="36"/>
      <c r="F373" s="36"/>
      <c r="G373" s="36"/>
      <c r="H373" s="36"/>
      <c r="I373" s="28"/>
      <c r="J373" s="28"/>
      <c r="K373" s="28"/>
    </row>
    <row r="374" spans="1:11" ht="15">
      <c r="A374" s="5"/>
      <c r="B374" s="1"/>
      <c r="C374" s="36" t="s">
        <v>161</v>
      </c>
      <c r="D374" s="36"/>
      <c r="E374" s="36"/>
      <c r="F374" s="36"/>
      <c r="G374" s="36"/>
      <c r="H374" s="36"/>
      <c r="I374" s="28"/>
      <c r="J374" s="28"/>
      <c r="K374" s="28"/>
    </row>
    <row r="375" spans="1:11" ht="15">
      <c r="A375" s="5"/>
      <c r="B375" s="1"/>
      <c r="C375" s="36" t="s">
        <v>162</v>
      </c>
      <c r="D375" s="36"/>
      <c r="E375" s="36"/>
      <c r="F375" s="36"/>
      <c r="G375" s="36"/>
      <c r="H375" s="36"/>
      <c r="I375" s="28"/>
      <c r="J375" s="28"/>
      <c r="K375" s="28"/>
    </row>
    <row r="376" spans="1:8" ht="15">
      <c r="A376" s="5"/>
      <c r="B376" s="1"/>
      <c r="C376" s="36" t="s">
        <v>163</v>
      </c>
      <c r="D376" s="36"/>
      <c r="E376" s="36"/>
      <c r="F376" s="36"/>
      <c r="G376" s="36"/>
      <c r="H376" s="36"/>
    </row>
    <row r="377" spans="1:11" ht="1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1:11" s="24" customFormat="1" ht="15">
      <c r="A378" s="20">
        <v>64</v>
      </c>
      <c r="B378" s="21" t="s">
        <v>311</v>
      </c>
      <c r="C378" s="21" t="s">
        <v>307</v>
      </c>
      <c r="D378" s="21"/>
      <c r="E378" s="21"/>
      <c r="F378" s="21"/>
      <c r="G378" s="22"/>
      <c r="H378" s="23"/>
      <c r="I378" s="33">
        <v>0</v>
      </c>
      <c r="J378" s="32">
        <f>J380</f>
        <v>3625.31</v>
      </c>
      <c r="K378" s="33">
        <v>0</v>
      </c>
    </row>
    <row r="379" spans="1:11" ht="1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</row>
    <row r="380" spans="1:11" ht="15">
      <c r="A380" s="5">
        <v>65</v>
      </c>
      <c r="B380" s="1" t="s">
        <v>396</v>
      </c>
      <c r="C380" s="36" t="s">
        <v>383</v>
      </c>
      <c r="D380" s="36"/>
      <c r="E380" s="36"/>
      <c r="F380" s="36"/>
      <c r="G380" s="36"/>
      <c r="H380" s="36"/>
      <c r="I380" s="28">
        <v>0</v>
      </c>
      <c r="J380" s="28">
        <v>3625.31</v>
      </c>
      <c r="K380" s="28">
        <v>0</v>
      </c>
    </row>
    <row r="381" spans="1:8" ht="15">
      <c r="A381" s="5"/>
      <c r="B381" s="1"/>
      <c r="C381" s="36" t="s">
        <v>67</v>
      </c>
      <c r="D381" s="36"/>
      <c r="E381" s="36"/>
      <c r="F381" s="36"/>
      <c r="G381" s="36"/>
      <c r="H381" s="36"/>
    </row>
    <row r="382" spans="1:11" ht="1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</row>
    <row r="383" spans="1:11" ht="15">
      <c r="A383" s="5">
        <v>66</v>
      </c>
      <c r="B383" s="4" t="s">
        <v>121</v>
      </c>
      <c r="C383" s="39" t="s">
        <v>122</v>
      </c>
      <c r="D383" s="39"/>
      <c r="E383" s="39"/>
      <c r="F383" s="39"/>
      <c r="G383" s="39"/>
      <c r="H383" s="39"/>
      <c r="I383" s="27">
        <f>I385</f>
        <v>958642351.59</v>
      </c>
      <c r="J383" s="27">
        <f>J385+J528</f>
        <v>249667316.07000005</v>
      </c>
      <c r="K383" s="27">
        <f>J383/I383*100</f>
        <v>26.043843739628542</v>
      </c>
    </row>
    <row r="384" spans="1:11" ht="1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1:11" ht="15">
      <c r="A385" s="5">
        <v>67</v>
      </c>
      <c r="B385" s="4" t="s">
        <v>123</v>
      </c>
      <c r="C385" s="39" t="s">
        <v>124</v>
      </c>
      <c r="D385" s="39"/>
      <c r="E385" s="39"/>
      <c r="F385" s="39"/>
      <c r="G385" s="39"/>
      <c r="H385" s="39"/>
      <c r="I385" s="27">
        <f>I388+I391+I395+I398+I409+I433+I437+I482+I496+I500+I503+I508+I521+I524+I526+I416+I513+I517</f>
        <v>958642351.59</v>
      </c>
      <c r="J385" s="27">
        <f>J388+J391+J395+J402+J416+J433+J437+J482+J496+J500+J503+J508+J523+J524+J526+J398+J409+J513+J517+J521</f>
        <v>255539935.96000004</v>
      </c>
      <c r="K385" s="27">
        <f>J385/I385*100</f>
        <v>26.656441324145817</v>
      </c>
    </row>
    <row r="386" spans="1:8" ht="15">
      <c r="A386" s="5"/>
      <c r="B386" s="4"/>
      <c r="C386" s="39" t="s">
        <v>125</v>
      </c>
      <c r="D386" s="39"/>
      <c r="E386" s="39"/>
      <c r="F386" s="39"/>
      <c r="G386" s="39"/>
      <c r="H386" s="39"/>
    </row>
    <row r="387" spans="1:11" ht="1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</row>
    <row r="388" spans="1:11" ht="15">
      <c r="A388" s="5">
        <v>68</v>
      </c>
      <c r="B388" s="1" t="s">
        <v>146</v>
      </c>
      <c r="C388" s="36" t="s">
        <v>126</v>
      </c>
      <c r="D388" s="36"/>
      <c r="E388" s="36"/>
      <c r="F388" s="36"/>
      <c r="G388" s="36"/>
      <c r="H388" s="36"/>
      <c r="I388" s="28">
        <v>112661000</v>
      </c>
      <c r="J388" s="34">
        <v>26363000</v>
      </c>
      <c r="K388" s="28">
        <f>J388/I388*100</f>
        <v>23.40028936366622</v>
      </c>
    </row>
    <row r="389" spans="1:8" ht="15">
      <c r="A389" s="5"/>
      <c r="B389" s="1"/>
      <c r="C389" s="36" t="s">
        <v>127</v>
      </c>
      <c r="D389" s="36"/>
      <c r="E389" s="36"/>
      <c r="F389" s="36"/>
      <c r="G389" s="36"/>
      <c r="H389" s="36"/>
    </row>
    <row r="390" spans="1:11" ht="1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1:11" ht="15">
      <c r="A391" s="5">
        <v>69</v>
      </c>
      <c r="B391" s="1" t="s">
        <v>156</v>
      </c>
      <c r="C391" s="36" t="s">
        <v>126</v>
      </c>
      <c r="D391" s="36"/>
      <c r="E391" s="36"/>
      <c r="F391" s="36"/>
      <c r="G391" s="36"/>
      <c r="H391" s="36"/>
      <c r="I391" s="28">
        <v>269299000</v>
      </c>
      <c r="J391" s="34">
        <v>67326000</v>
      </c>
      <c r="K391" s="28">
        <f>J391/I391*100</f>
        <v>25.000464168080832</v>
      </c>
    </row>
    <row r="392" spans="1:11" ht="15">
      <c r="A392" s="5"/>
      <c r="B392" s="1"/>
      <c r="C392" s="36" t="s">
        <v>157</v>
      </c>
      <c r="D392" s="36"/>
      <c r="E392" s="36"/>
      <c r="F392" s="36"/>
      <c r="G392" s="36"/>
      <c r="H392" s="36"/>
      <c r="I392" s="28"/>
      <c r="J392" s="28"/>
      <c r="K392" s="28"/>
    </row>
    <row r="393" spans="1:8" ht="15">
      <c r="A393" s="5"/>
      <c r="B393" s="1"/>
      <c r="C393" s="36" t="s">
        <v>158</v>
      </c>
      <c r="D393" s="36"/>
      <c r="E393" s="36"/>
      <c r="F393" s="36"/>
      <c r="G393" s="36"/>
      <c r="H393" s="36"/>
    </row>
    <row r="394" spans="1:11" ht="1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</row>
    <row r="395" spans="1:11" ht="15">
      <c r="A395" s="5">
        <v>70</v>
      </c>
      <c r="B395" s="1" t="s">
        <v>283</v>
      </c>
      <c r="C395" s="36" t="s">
        <v>284</v>
      </c>
      <c r="D395" s="36"/>
      <c r="E395" s="36"/>
      <c r="F395" s="36"/>
      <c r="G395" s="36"/>
      <c r="H395" s="36"/>
      <c r="I395" s="28">
        <v>14805000</v>
      </c>
      <c r="J395" s="28">
        <v>2162900</v>
      </c>
      <c r="K395" s="28">
        <f>J395/I395*100</f>
        <v>14.609253630530224</v>
      </c>
    </row>
    <row r="396" spans="1:8" ht="15">
      <c r="A396" s="5"/>
      <c r="B396" s="1"/>
      <c r="C396" s="36" t="s">
        <v>285</v>
      </c>
      <c r="D396" s="36"/>
      <c r="E396" s="36"/>
      <c r="F396" s="36"/>
      <c r="G396" s="36"/>
      <c r="H396" s="36"/>
    </row>
    <row r="397" spans="1:11" ht="1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1:11" ht="15">
      <c r="A398" s="5">
        <v>71</v>
      </c>
      <c r="B398" s="1" t="s">
        <v>296</v>
      </c>
      <c r="C398" s="36" t="s">
        <v>297</v>
      </c>
      <c r="D398" s="36"/>
      <c r="E398" s="36"/>
      <c r="F398" s="36"/>
      <c r="G398" s="36"/>
      <c r="H398" s="36"/>
      <c r="I398" s="28">
        <v>12398000</v>
      </c>
      <c r="J398" s="28">
        <v>3114384</v>
      </c>
      <c r="K398" s="28">
        <f>J398/I398*100</f>
        <v>25.120051621229226</v>
      </c>
    </row>
    <row r="399" spans="1:11" ht="15">
      <c r="A399" s="5"/>
      <c r="B399" s="1"/>
      <c r="C399" s="36" t="s">
        <v>298</v>
      </c>
      <c r="D399" s="36"/>
      <c r="E399" s="36"/>
      <c r="F399" s="36"/>
      <c r="G399" s="36"/>
      <c r="H399" s="36"/>
      <c r="I399" s="28"/>
      <c r="J399" s="28"/>
      <c r="K399" s="28"/>
    </row>
    <row r="400" spans="1:11" ht="15">
      <c r="A400" s="5"/>
      <c r="B400" s="1"/>
      <c r="C400" s="36" t="s">
        <v>299</v>
      </c>
      <c r="D400" s="36"/>
      <c r="E400" s="36"/>
      <c r="F400" s="36"/>
      <c r="G400" s="36"/>
      <c r="H400" s="36"/>
      <c r="I400" s="28"/>
      <c r="J400" s="28"/>
      <c r="K400" s="28"/>
    </row>
    <row r="401" spans="1:11" ht="15">
      <c r="A401" s="5"/>
      <c r="B401" s="1"/>
      <c r="C401" s="36" t="s">
        <v>300</v>
      </c>
      <c r="D401" s="36"/>
      <c r="E401" s="36"/>
      <c r="F401" s="36"/>
      <c r="G401" s="36"/>
      <c r="H401" s="36"/>
      <c r="I401" s="28"/>
      <c r="J401" s="28"/>
      <c r="K401" s="28"/>
    </row>
    <row r="402" spans="1:11" ht="15">
      <c r="A402" s="5"/>
      <c r="B402" s="1"/>
      <c r="C402" s="36" t="s">
        <v>316</v>
      </c>
      <c r="D402" s="36"/>
      <c r="E402" s="36"/>
      <c r="F402" s="36"/>
      <c r="G402" s="36"/>
      <c r="H402" s="36"/>
      <c r="I402" s="28"/>
      <c r="J402" s="28"/>
      <c r="K402" s="28"/>
    </row>
    <row r="403" spans="1:11" ht="15">
      <c r="A403" s="5"/>
      <c r="B403" s="1"/>
      <c r="C403" s="36" t="s">
        <v>317</v>
      </c>
      <c r="D403" s="36"/>
      <c r="E403" s="36"/>
      <c r="F403" s="36"/>
      <c r="G403" s="36"/>
      <c r="H403" s="36"/>
      <c r="I403" s="28"/>
      <c r="J403" s="28"/>
      <c r="K403" s="28"/>
    </row>
    <row r="404" spans="1:11" ht="15">
      <c r="A404" s="5"/>
      <c r="B404" s="1"/>
      <c r="C404" s="36" t="s">
        <v>318</v>
      </c>
      <c r="D404" s="36"/>
      <c r="E404" s="36"/>
      <c r="F404" s="36"/>
      <c r="G404" s="36"/>
      <c r="H404" s="36"/>
      <c r="I404" s="28"/>
      <c r="J404" s="28"/>
      <c r="K404" s="28"/>
    </row>
    <row r="405" spans="1:11" ht="15">
      <c r="A405" s="5"/>
      <c r="B405" s="1"/>
      <c r="C405" s="36" t="s">
        <v>319</v>
      </c>
      <c r="D405" s="36"/>
      <c r="E405" s="36"/>
      <c r="F405" s="36"/>
      <c r="G405" s="36"/>
      <c r="H405" s="36"/>
      <c r="I405" s="28"/>
      <c r="J405" s="28"/>
      <c r="K405" s="28"/>
    </row>
    <row r="406" spans="1:11" ht="15">
      <c r="A406" s="5"/>
      <c r="B406" s="1"/>
      <c r="C406" s="36" t="s">
        <v>320</v>
      </c>
      <c r="D406" s="36"/>
      <c r="E406" s="36"/>
      <c r="F406" s="36"/>
      <c r="G406" s="36"/>
      <c r="H406" s="36"/>
      <c r="I406" s="28"/>
      <c r="J406" s="28"/>
      <c r="K406" s="28"/>
    </row>
    <row r="407" spans="1:8" ht="15">
      <c r="A407" s="5"/>
      <c r="B407" s="1"/>
      <c r="C407" s="36" t="s">
        <v>321</v>
      </c>
      <c r="D407" s="36"/>
      <c r="E407" s="36"/>
      <c r="F407" s="36"/>
      <c r="G407" s="36"/>
      <c r="H407" s="36"/>
    </row>
    <row r="408" spans="1:11" ht="1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1:11" ht="15">
      <c r="A409" s="5">
        <v>72</v>
      </c>
      <c r="B409" s="1" t="s">
        <v>328</v>
      </c>
      <c r="C409" s="36" t="s">
        <v>329</v>
      </c>
      <c r="D409" s="36"/>
      <c r="E409" s="36"/>
      <c r="F409" s="36"/>
      <c r="G409" s="36"/>
      <c r="H409" s="36"/>
      <c r="I409" s="28">
        <v>3091000</v>
      </c>
      <c r="J409" s="28">
        <v>515170.08</v>
      </c>
      <c r="K409" s="28">
        <f>J409/I409*100</f>
        <v>16.66677709479133</v>
      </c>
    </row>
    <row r="410" spans="1:11" ht="15">
      <c r="A410" s="5"/>
      <c r="B410" s="1"/>
      <c r="C410" s="36" t="s">
        <v>330</v>
      </c>
      <c r="D410" s="36"/>
      <c r="E410" s="36"/>
      <c r="F410" s="36"/>
      <c r="G410" s="36"/>
      <c r="H410" s="36"/>
      <c r="I410" s="28"/>
      <c r="J410" s="28"/>
      <c r="K410" s="28"/>
    </row>
    <row r="411" spans="1:11" ht="15">
      <c r="A411" s="5"/>
      <c r="B411" s="1"/>
      <c r="C411" s="36" t="s">
        <v>334</v>
      </c>
      <c r="D411" s="36"/>
      <c r="E411" s="36"/>
      <c r="F411" s="36"/>
      <c r="G411" s="36"/>
      <c r="H411" s="36"/>
      <c r="I411" s="28"/>
      <c r="J411" s="28"/>
      <c r="K411" s="28"/>
    </row>
    <row r="412" spans="1:11" ht="15">
      <c r="A412" s="5"/>
      <c r="B412" s="1"/>
      <c r="C412" s="36" t="s">
        <v>331</v>
      </c>
      <c r="D412" s="36"/>
      <c r="E412" s="36"/>
      <c r="F412" s="36"/>
      <c r="G412" s="36"/>
      <c r="H412" s="36"/>
      <c r="I412" s="28"/>
      <c r="J412" s="28"/>
      <c r="K412" s="28"/>
    </row>
    <row r="413" spans="1:11" ht="15">
      <c r="A413" s="5"/>
      <c r="B413" s="1"/>
      <c r="C413" s="36" t="s">
        <v>332</v>
      </c>
      <c r="D413" s="36"/>
      <c r="E413" s="36"/>
      <c r="F413" s="36"/>
      <c r="G413" s="36"/>
      <c r="H413" s="36"/>
      <c r="I413" s="28"/>
      <c r="J413" s="28"/>
      <c r="K413" s="28"/>
    </row>
    <row r="414" spans="1:8" ht="15">
      <c r="A414" s="5"/>
      <c r="B414" s="1"/>
      <c r="C414" s="36" t="s">
        <v>333</v>
      </c>
      <c r="D414" s="36"/>
      <c r="E414" s="36"/>
      <c r="F414" s="36"/>
      <c r="G414" s="36"/>
      <c r="H414" s="36"/>
    </row>
    <row r="415" spans="1:11" ht="1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1:11" ht="15">
      <c r="A416" s="5">
        <v>73</v>
      </c>
      <c r="B416" s="11" t="s">
        <v>149</v>
      </c>
      <c r="C416" s="36" t="s">
        <v>128</v>
      </c>
      <c r="D416" s="36"/>
      <c r="E416" s="36"/>
      <c r="F416" s="36"/>
      <c r="G416" s="36"/>
      <c r="H416" s="36"/>
      <c r="I416" s="28">
        <f>I419+I424</f>
        <v>357286000</v>
      </c>
      <c r="J416" s="28">
        <f>J419+J424</f>
        <v>75464000</v>
      </c>
      <c r="K416" s="28">
        <f>J416/I416*100</f>
        <v>21.12145452102797</v>
      </c>
    </row>
    <row r="417" spans="1:11" ht="15">
      <c r="A417" s="5"/>
      <c r="B417" s="1"/>
      <c r="C417" s="36" t="s">
        <v>209</v>
      </c>
      <c r="D417" s="36"/>
      <c r="E417" s="36"/>
      <c r="F417" s="36"/>
      <c r="G417" s="36"/>
      <c r="H417" s="36"/>
      <c r="I417" s="28"/>
      <c r="J417" s="28"/>
      <c r="K417" s="28"/>
    </row>
    <row r="418" spans="1:11" ht="1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1:11" ht="15">
      <c r="A419" s="5"/>
      <c r="B419" s="1"/>
      <c r="C419" s="36" t="s">
        <v>198</v>
      </c>
      <c r="D419" s="36"/>
      <c r="E419" s="36"/>
      <c r="F419" s="36"/>
      <c r="G419" s="36"/>
      <c r="H419" s="36"/>
      <c r="I419" s="28">
        <v>122351000</v>
      </c>
      <c r="J419" s="28">
        <v>24732000</v>
      </c>
      <c r="K419" s="28">
        <f>J419/I419*100</f>
        <v>20.213974548634667</v>
      </c>
    </row>
    <row r="420" spans="1:11" ht="15">
      <c r="A420" s="5"/>
      <c r="B420" s="1"/>
      <c r="C420" s="36" t="s">
        <v>199</v>
      </c>
      <c r="D420" s="36"/>
      <c r="E420" s="36"/>
      <c r="F420" s="36"/>
      <c r="G420" s="36"/>
      <c r="H420" s="36"/>
      <c r="I420" s="28"/>
      <c r="J420" s="28"/>
      <c r="K420" s="28"/>
    </row>
    <row r="421" spans="1:11" ht="15">
      <c r="A421" s="5"/>
      <c r="B421" s="1"/>
      <c r="C421" s="36" t="s">
        <v>200</v>
      </c>
      <c r="D421" s="36"/>
      <c r="E421" s="36"/>
      <c r="F421" s="36"/>
      <c r="G421" s="36"/>
      <c r="H421" s="36"/>
      <c r="I421" s="28"/>
      <c r="J421" s="28"/>
      <c r="K421" s="28"/>
    </row>
    <row r="422" spans="1:8" ht="15">
      <c r="A422" s="5"/>
      <c r="B422" s="1"/>
      <c r="C422" s="36" t="s">
        <v>201</v>
      </c>
      <c r="D422" s="36"/>
      <c r="E422" s="36"/>
      <c r="F422" s="36"/>
      <c r="G422" s="36"/>
      <c r="H422" s="36"/>
    </row>
    <row r="423" spans="1:11" ht="1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</row>
    <row r="424" spans="1:11" ht="15">
      <c r="A424" s="5"/>
      <c r="B424" s="1"/>
      <c r="C424" s="36" t="s">
        <v>202</v>
      </c>
      <c r="D424" s="36"/>
      <c r="E424" s="36"/>
      <c r="F424" s="36"/>
      <c r="G424" s="36"/>
      <c r="H424" s="36"/>
      <c r="I424" s="28">
        <v>234935000</v>
      </c>
      <c r="J424" s="28">
        <v>50732000</v>
      </c>
      <c r="K424" s="28">
        <f>J424/I424*100</f>
        <v>21.594057930917064</v>
      </c>
    </row>
    <row r="425" spans="1:11" ht="15">
      <c r="A425" s="5"/>
      <c r="B425" s="1"/>
      <c r="C425" s="36" t="s">
        <v>199</v>
      </c>
      <c r="D425" s="36"/>
      <c r="E425" s="36"/>
      <c r="F425" s="36"/>
      <c r="G425" s="36"/>
      <c r="H425" s="36"/>
      <c r="I425" s="28"/>
      <c r="J425" s="28"/>
      <c r="K425" s="28"/>
    </row>
    <row r="426" spans="1:11" ht="15">
      <c r="A426" s="5"/>
      <c r="B426" s="1"/>
      <c r="C426" s="36" t="s">
        <v>203</v>
      </c>
      <c r="D426" s="36"/>
      <c r="E426" s="36"/>
      <c r="F426" s="36"/>
      <c r="G426" s="36"/>
      <c r="H426" s="36"/>
      <c r="I426" s="28"/>
      <c r="J426" s="28"/>
      <c r="K426" s="28"/>
    </row>
    <row r="427" spans="1:11" ht="15">
      <c r="A427" s="5"/>
      <c r="B427" s="1"/>
      <c r="C427" s="36" t="s">
        <v>204</v>
      </c>
      <c r="D427" s="36"/>
      <c r="E427" s="36"/>
      <c r="F427" s="36"/>
      <c r="G427" s="36"/>
      <c r="H427" s="36"/>
      <c r="I427" s="28"/>
      <c r="J427" s="28"/>
      <c r="K427" s="28"/>
    </row>
    <row r="428" spans="1:11" ht="15">
      <c r="A428" s="5"/>
      <c r="B428" s="1"/>
      <c r="C428" s="36" t="s">
        <v>205</v>
      </c>
      <c r="D428" s="36"/>
      <c r="E428" s="36"/>
      <c r="F428" s="36"/>
      <c r="G428" s="36"/>
      <c r="H428" s="36"/>
      <c r="I428" s="28"/>
      <c r="J428" s="28"/>
      <c r="K428" s="28"/>
    </row>
    <row r="429" spans="1:11" ht="15">
      <c r="A429" s="5"/>
      <c r="B429" s="1"/>
      <c r="C429" s="36" t="s">
        <v>206</v>
      </c>
      <c r="D429" s="36"/>
      <c r="E429" s="36"/>
      <c r="F429" s="36"/>
      <c r="G429" s="36"/>
      <c r="H429" s="36"/>
      <c r="I429" s="28"/>
      <c r="J429" s="28"/>
      <c r="K429" s="28"/>
    </row>
    <row r="430" spans="1:11" ht="15">
      <c r="A430" s="5"/>
      <c r="B430" s="1"/>
      <c r="C430" s="36" t="s">
        <v>207</v>
      </c>
      <c r="D430" s="36"/>
      <c r="E430" s="36"/>
      <c r="F430" s="36"/>
      <c r="G430" s="36"/>
      <c r="H430" s="36"/>
      <c r="I430" s="28"/>
      <c r="J430" s="28"/>
      <c r="K430" s="28"/>
    </row>
    <row r="431" spans="1:8" ht="15">
      <c r="A431" s="5"/>
      <c r="B431" s="1"/>
      <c r="C431" s="36" t="s">
        <v>208</v>
      </c>
      <c r="D431" s="36"/>
      <c r="E431" s="36"/>
      <c r="F431" s="36"/>
      <c r="G431" s="36"/>
      <c r="H431" s="36"/>
    </row>
    <row r="432" spans="1:11" ht="1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</row>
    <row r="433" spans="1:11" ht="15">
      <c r="A433" s="5">
        <v>74</v>
      </c>
      <c r="B433" s="1" t="s">
        <v>147</v>
      </c>
      <c r="C433" s="36" t="s">
        <v>131</v>
      </c>
      <c r="D433" s="36"/>
      <c r="E433" s="36"/>
      <c r="F433" s="36"/>
      <c r="G433" s="36"/>
      <c r="H433" s="36"/>
      <c r="I433" s="28">
        <v>43533900</v>
      </c>
      <c r="J433" s="28">
        <v>16748900</v>
      </c>
      <c r="K433" s="28">
        <f>J433/I433*100</f>
        <v>38.473235800146554</v>
      </c>
    </row>
    <row r="434" spans="1:11" ht="15">
      <c r="A434" s="5"/>
      <c r="B434" s="1"/>
      <c r="C434" s="36" t="s">
        <v>129</v>
      </c>
      <c r="D434" s="36"/>
      <c r="E434" s="36"/>
      <c r="F434" s="36"/>
      <c r="G434" s="36"/>
      <c r="H434" s="36"/>
      <c r="I434" s="28"/>
      <c r="J434" s="28"/>
      <c r="K434" s="28"/>
    </row>
    <row r="435" spans="1:8" ht="15">
      <c r="A435" s="5"/>
      <c r="B435" s="1"/>
      <c r="C435" s="36" t="s">
        <v>130</v>
      </c>
      <c r="D435" s="36"/>
      <c r="E435" s="36"/>
      <c r="F435" s="36"/>
      <c r="G435" s="36"/>
      <c r="H435" s="36"/>
    </row>
    <row r="436" spans="1:11" ht="1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</row>
    <row r="437" spans="1:11" ht="15">
      <c r="A437" s="5">
        <v>75</v>
      </c>
      <c r="B437" s="1" t="s">
        <v>148</v>
      </c>
      <c r="C437" s="36" t="s">
        <v>131</v>
      </c>
      <c r="D437" s="36"/>
      <c r="E437" s="36"/>
      <c r="F437" s="36"/>
      <c r="G437" s="36"/>
      <c r="H437" s="36"/>
      <c r="I437" s="28">
        <f>I442+I448+I453+I457+I463+I470+I476</f>
        <v>96157300</v>
      </c>
      <c r="J437" s="28">
        <f>J442+J448+J453+J457+J463+J470+J476</f>
        <v>45686150</v>
      </c>
      <c r="K437" s="28">
        <f>J437/I437*100</f>
        <v>47.51188937293372</v>
      </c>
    </row>
    <row r="438" spans="1:11" ht="15">
      <c r="A438" s="5"/>
      <c r="B438" s="1"/>
      <c r="C438" s="36" t="s">
        <v>132</v>
      </c>
      <c r="D438" s="36"/>
      <c r="E438" s="36"/>
      <c r="F438" s="36"/>
      <c r="G438" s="36"/>
      <c r="H438" s="36"/>
      <c r="I438" s="28"/>
      <c r="J438" s="28"/>
      <c r="K438" s="9"/>
    </row>
    <row r="439" spans="1:8" ht="15">
      <c r="A439" s="5"/>
      <c r="B439" s="1"/>
      <c r="C439" s="36" t="s">
        <v>133</v>
      </c>
      <c r="D439" s="36"/>
      <c r="E439" s="36"/>
      <c r="F439" s="36"/>
      <c r="G439" s="36"/>
      <c r="H439" s="36"/>
    </row>
    <row r="440" spans="1:11" ht="15">
      <c r="A440" s="5"/>
      <c r="B440" s="1"/>
      <c r="C440" s="36" t="s">
        <v>209</v>
      </c>
      <c r="D440" s="36"/>
      <c r="E440" s="36"/>
      <c r="F440" s="36"/>
      <c r="G440" s="36"/>
      <c r="H440" s="36"/>
      <c r="I440" s="28"/>
      <c r="J440" s="28"/>
      <c r="K440" s="28"/>
    </row>
    <row r="441" spans="1:11" ht="1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</row>
    <row r="442" spans="1:11" ht="15">
      <c r="A442" s="5"/>
      <c r="B442" s="1"/>
      <c r="C442" s="36" t="s">
        <v>210</v>
      </c>
      <c r="D442" s="36"/>
      <c r="E442" s="36"/>
      <c r="F442" s="36"/>
      <c r="G442" s="36"/>
      <c r="H442" s="36"/>
      <c r="I442" s="28">
        <v>437800</v>
      </c>
      <c r="J442" s="28">
        <v>0</v>
      </c>
      <c r="K442" s="28">
        <f>J442/I442*100</f>
        <v>0</v>
      </c>
    </row>
    <row r="443" spans="1:11" ht="15">
      <c r="A443" s="5"/>
      <c r="B443" s="1"/>
      <c r="C443" s="36" t="s">
        <v>277</v>
      </c>
      <c r="D443" s="36"/>
      <c r="E443" s="36"/>
      <c r="F443" s="36"/>
      <c r="G443" s="36"/>
      <c r="H443" s="36"/>
      <c r="I443" s="28"/>
      <c r="J443" s="28"/>
      <c r="K443" s="28"/>
    </row>
    <row r="444" spans="1:11" ht="15">
      <c r="A444" s="5"/>
      <c r="B444" s="1"/>
      <c r="C444" s="36" t="s">
        <v>278</v>
      </c>
      <c r="D444" s="36"/>
      <c r="E444" s="36"/>
      <c r="F444" s="36"/>
      <c r="G444" s="36"/>
      <c r="H444" s="36"/>
      <c r="I444" s="28"/>
      <c r="J444" s="28"/>
      <c r="K444" s="28"/>
    </row>
    <row r="445" spans="1:11" ht="15">
      <c r="A445" s="5"/>
      <c r="B445" s="1"/>
      <c r="C445" s="36" t="s">
        <v>279</v>
      </c>
      <c r="D445" s="36"/>
      <c r="E445" s="36"/>
      <c r="F445" s="36"/>
      <c r="G445" s="36"/>
      <c r="H445" s="36"/>
      <c r="I445" s="28"/>
      <c r="J445" s="28"/>
      <c r="K445" s="28"/>
    </row>
    <row r="446" spans="1:8" ht="15">
      <c r="A446" s="5"/>
      <c r="B446" s="1"/>
      <c r="C446" s="36" t="s">
        <v>280</v>
      </c>
      <c r="D446" s="36"/>
      <c r="E446" s="36"/>
      <c r="F446" s="36"/>
      <c r="G446" s="36"/>
      <c r="H446" s="36"/>
    </row>
    <row r="447" spans="1:11" ht="1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</row>
    <row r="448" spans="1:11" ht="15">
      <c r="A448" s="5"/>
      <c r="B448" s="1"/>
      <c r="C448" s="36" t="s">
        <v>210</v>
      </c>
      <c r="D448" s="36"/>
      <c r="E448" s="36"/>
      <c r="F448" s="36"/>
      <c r="G448" s="36"/>
      <c r="H448" s="36"/>
      <c r="I448" s="28">
        <v>188000</v>
      </c>
      <c r="J448" s="28">
        <v>0</v>
      </c>
      <c r="K448" s="28">
        <v>0</v>
      </c>
    </row>
    <row r="449" spans="1:11" ht="15">
      <c r="A449" s="5"/>
      <c r="B449" s="1"/>
      <c r="C449" s="36" t="s">
        <v>308</v>
      </c>
      <c r="D449" s="36"/>
      <c r="E449" s="36"/>
      <c r="F449" s="36"/>
      <c r="G449" s="36"/>
      <c r="H449" s="36"/>
      <c r="I449" s="28"/>
      <c r="J449" s="28"/>
      <c r="K449" s="28"/>
    </row>
    <row r="450" spans="1:11" ht="15">
      <c r="A450" s="5"/>
      <c r="B450" s="1"/>
      <c r="C450" s="36" t="s">
        <v>309</v>
      </c>
      <c r="D450" s="36"/>
      <c r="E450" s="36"/>
      <c r="F450" s="36"/>
      <c r="G450" s="36"/>
      <c r="H450" s="36"/>
      <c r="I450" s="28"/>
      <c r="J450" s="28"/>
      <c r="K450" s="28"/>
    </row>
    <row r="451" spans="1:8" ht="15">
      <c r="A451" s="5"/>
      <c r="B451" s="1"/>
      <c r="C451" s="36" t="s">
        <v>310</v>
      </c>
      <c r="D451" s="36"/>
      <c r="E451" s="36"/>
      <c r="F451" s="36"/>
      <c r="G451" s="36"/>
      <c r="H451" s="36"/>
    </row>
    <row r="452" spans="1:11" ht="1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1:11" ht="15">
      <c r="A453" s="5"/>
      <c r="B453" s="1"/>
      <c r="C453" s="36" t="s">
        <v>211</v>
      </c>
      <c r="D453" s="36"/>
      <c r="E453" s="36"/>
      <c r="F453" s="36"/>
      <c r="G453" s="36"/>
      <c r="H453" s="36"/>
      <c r="I453" s="28">
        <v>115200</v>
      </c>
      <c r="J453" s="28">
        <v>115200</v>
      </c>
      <c r="K453" s="28">
        <f>J453/I453*100</f>
        <v>100</v>
      </c>
    </row>
    <row r="454" spans="1:11" ht="15">
      <c r="A454" s="5"/>
      <c r="B454" s="1"/>
      <c r="C454" s="36" t="s">
        <v>212</v>
      </c>
      <c r="D454" s="36"/>
      <c r="E454" s="36"/>
      <c r="F454" s="36"/>
      <c r="G454" s="36"/>
      <c r="H454" s="36"/>
      <c r="I454" s="28"/>
      <c r="J454" s="28"/>
      <c r="K454" s="28"/>
    </row>
    <row r="455" spans="1:8" ht="15">
      <c r="A455" s="5"/>
      <c r="B455" s="1"/>
      <c r="C455" s="36" t="s">
        <v>213</v>
      </c>
      <c r="D455" s="36"/>
      <c r="E455" s="36"/>
      <c r="F455" s="36"/>
      <c r="G455" s="36"/>
      <c r="H455" s="36"/>
    </row>
    <row r="456" spans="1:11" ht="1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</row>
    <row r="457" spans="1:11" ht="15">
      <c r="A457" s="5"/>
      <c r="B457" s="1"/>
      <c r="C457" s="36" t="s">
        <v>214</v>
      </c>
      <c r="D457" s="36"/>
      <c r="E457" s="36"/>
      <c r="F457" s="36"/>
      <c r="G457" s="36"/>
      <c r="H457" s="36"/>
      <c r="I457" s="28">
        <v>200</v>
      </c>
      <c r="J457" s="28">
        <v>200</v>
      </c>
      <c r="K457" s="28">
        <f>J457/I457*100</f>
        <v>100</v>
      </c>
    </row>
    <row r="458" spans="1:11" ht="15">
      <c r="A458" s="5"/>
      <c r="B458" s="1"/>
      <c r="C458" s="36" t="s">
        <v>215</v>
      </c>
      <c r="D458" s="36"/>
      <c r="E458" s="36"/>
      <c r="F458" s="36"/>
      <c r="G458" s="36"/>
      <c r="H458" s="36"/>
      <c r="I458" s="28"/>
      <c r="J458" s="28"/>
      <c r="K458" s="28"/>
    </row>
    <row r="459" spans="1:11" ht="15">
      <c r="A459" s="5"/>
      <c r="B459" s="1"/>
      <c r="C459" s="36" t="s">
        <v>216</v>
      </c>
      <c r="D459" s="36"/>
      <c r="E459" s="36"/>
      <c r="F459" s="36"/>
      <c r="G459" s="36"/>
      <c r="H459" s="36"/>
      <c r="I459" s="28"/>
      <c r="J459" s="28"/>
      <c r="K459" s="28"/>
    </row>
    <row r="460" spans="1:11" ht="15">
      <c r="A460" s="5"/>
      <c r="B460" s="1"/>
      <c r="C460" s="36" t="s">
        <v>217</v>
      </c>
      <c r="D460" s="36"/>
      <c r="E460" s="36"/>
      <c r="F460" s="36"/>
      <c r="G460" s="36"/>
      <c r="H460" s="36"/>
      <c r="I460" s="28"/>
      <c r="J460" s="28"/>
      <c r="K460" s="28"/>
    </row>
    <row r="461" spans="1:8" ht="15">
      <c r="A461" s="5"/>
      <c r="B461" s="1"/>
      <c r="C461" s="36" t="s">
        <v>218</v>
      </c>
      <c r="D461" s="36"/>
      <c r="E461" s="36"/>
      <c r="F461" s="36"/>
      <c r="G461" s="36"/>
      <c r="H461" s="36"/>
    </row>
    <row r="462" spans="1:11" ht="1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</row>
    <row r="463" spans="1:11" ht="15">
      <c r="A463" s="5"/>
      <c r="B463" s="1"/>
      <c r="C463" s="36" t="s">
        <v>219</v>
      </c>
      <c r="D463" s="36"/>
      <c r="E463" s="36"/>
      <c r="F463" s="36"/>
      <c r="G463" s="36"/>
      <c r="H463" s="36"/>
      <c r="I463" s="28">
        <v>243000</v>
      </c>
      <c r="J463" s="28">
        <v>60750</v>
      </c>
      <c r="K463" s="28">
        <f>J463/I463*100</f>
        <v>25</v>
      </c>
    </row>
    <row r="464" spans="1:11" ht="15">
      <c r="A464" s="5"/>
      <c r="B464" s="1"/>
      <c r="C464" s="36" t="s">
        <v>220</v>
      </c>
      <c r="D464" s="36"/>
      <c r="E464" s="36"/>
      <c r="F464" s="36"/>
      <c r="G464" s="36"/>
      <c r="H464" s="36"/>
      <c r="I464" s="28"/>
      <c r="J464" s="28"/>
      <c r="K464" s="28"/>
    </row>
    <row r="465" spans="1:11" ht="15">
      <c r="A465" s="5"/>
      <c r="B465" s="1"/>
      <c r="C465" s="36" t="s">
        <v>398</v>
      </c>
      <c r="D465" s="36"/>
      <c r="E465" s="36"/>
      <c r="F465" s="36"/>
      <c r="G465" s="36"/>
      <c r="H465" s="36"/>
      <c r="I465" s="28"/>
      <c r="J465" s="28"/>
      <c r="K465" s="28"/>
    </row>
    <row r="466" spans="1:11" ht="15">
      <c r="A466" s="5"/>
      <c r="B466" s="1"/>
      <c r="C466" s="36" t="s">
        <v>399</v>
      </c>
      <c r="D466" s="36"/>
      <c r="E466" s="36"/>
      <c r="F466" s="36"/>
      <c r="G466" s="36"/>
      <c r="H466" s="36"/>
      <c r="I466" s="28"/>
      <c r="J466" s="28"/>
      <c r="K466" s="28"/>
    </row>
    <row r="467" spans="1:11" ht="15">
      <c r="A467" s="5"/>
      <c r="B467" s="1"/>
      <c r="C467" s="36" t="s">
        <v>221</v>
      </c>
      <c r="D467" s="36"/>
      <c r="E467" s="36"/>
      <c r="F467" s="36"/>
      <c r="G467" s="36"/>
      <c r="H467" s="36"/>
      <c r="I467" s="28"/>
      <c r="J467" s="28"/>
      <c r="K467" s="28"/>
    </row>
    <row r="468" spans="1:8" ht="15">
      <c r="A468" s="5"/>
      <c r="B468" s="1"/>
      <c r="C468" s="36" t="s">
        <v>222</v>
      </c>
      <c r="D468" s="36"/>
      <c r="E468" s="36"/>
      <c r="F468" s="36"/>
      <c r="G468" s="36"/>
      <c r="H468" s="36"/>
    </row>
    <row r="469" spans="1:11" ht="1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</row>
    <row r="470" spans="1:11" ht="15">
      <c r="A470" s="5"/>
      <c r="B470" s="1"/>
      <c r="C470" s="36" t="s">
        <v>214</v>
      </c>
      <c r="D470" s="36"/>
      <c r="E470" s="36"/>
      <c r="F470" s="36"/>
      <c r="G470" s="36"/>
      <c r="H470" s="36"/>
      <c r="I470" s="28">
        <v>94552100</v>
      </c>
      <c r="J470" s="28">
        <v>45510000</v>
      </c>
      <c r="K470" s="28">
        <f>J470/I470*100</f>
        <v>48.13219378522529</v>
      </c>
    </row>
    <row r="471" spans="1:11" ht="15">
      <c r="A471" s="5"/>
      <c r="B471" s="1"/>
      <c r="C471" s="36" t="s">
        <v>223</v>
      </c>
      <c r="D471" s="36"/>
      <c r="E471" s="36"/>
      <c r="F471" s="36"/>
      <c r="G471" s="36"/>
      <c r="H471" s="36"/>
      <c r="I471" s="28"/>
      <c r="J471" s="28"/>
      <c r="K471" s="28"/>
    </row>
    <row r="472" spans="1:11" ht="15">
      <c r="A472" s="5"/>
      <c r="B472" s="1"/>
      <c r="C472" s="36" t="s">
        <v>224</v>
      </c>
      <c r="D472" s="36"/>
      <c r="E472" s="36"/>
      <c r="F472" s="36"/>
      <c r="G472" s="36"/>
      <c r="H472" s="36"/>
      <c r="I472" s="28"/>
      <c r="J472" s="28"/>
      <c r="K472" s="28"/>
    </row>
    <row r="473" spans="1:11" ht="15">
      <c r="A473" s="5"/>
      <c r="B473" s="1"/>
      <c r="C473" s="36" t="s">
        <v>225</v>
      </c>
      <c r="D473" s="36"/>
      <c r="E473" s="36"/>
      <c r="F473" s="36"/>
      <c r="G473" s="36"/>
      <c r="H473" s="36"/>
      <c r="I473" s="28"/>
      <c r="J473" s="28"/>
      <c r="K473" s="28"/>
    </row>
    <row r="474" spans="1:8" ht="15">
      <c r="A474" s="5"/>
      <c r="B474" s="1"/>
      <c r="C474" s="36" t="s">
        <v>226</v>
      </c>
      <c r="D474" s="36"/>
      <c r="E474" s="36"/>
      <c r="F474" s="36"/>
      <c r="G474" s="36"/>
      <c r="H474" s="36"/>
    </row>
    <row r="475" spans="1:11" ht="1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</row>
    <row r="476" spans="1:11" ht="15">
      <c r="A476" s="5"/>
      <c r="B476" s="1"/>
      <c r="C476" s="36" t="s">
        <v>210</v>
      </c>
      <c r="D476" s="36"/>
      <c r="E476" s="36"/>
      <c r="F476" s="36"/>
      <c r="G476" s="36"/>
      <c r="H476" s="36"/>
      <c r="I476" s="28">
        <v>621000</v>
      </c>
      <c r="J476" s="28">
        <v>0</v>
      </c>
      <c r="K476" s="28">
        <f>J476/I476*100</f>
        <v>0</v>
      </c>
    </row>
    <row r="477" spans="1:11" ht="15">
      <c r="A477" s="5"/>
      <c r="B477" s="1"/>
      <c r="C477" s="36" t="s">
        <v>223</v>
      </c>
      <c r="D477" s="36"/>
      <c r="E477" s="36"/>
      <c r="F477" s="36"/>
      <c r="G477" s="36"/>
      <c r="H477" s="36"/>
      <c r="I477" s="28"/>
      <c r="J477" s="28"/>
      <c r="K477" s="28"/>
    </row>
    <row r="478" spans="1:11" ht="15">
      <c r="A478" s="5"/>
      <c r="B478" s="1"/>
      <c r="C478" s="36" t="s">
        <v>227</v>
      </c>
      <c r="D478" s="36"/>
      <c r="E478" s="36"/>
      <c r="F478" s="36"/>
      <c r="G478" s="36"/>
      <c r="H478" s="36"/>
      <c r="I478" s="28"/>
      <c r="J478" s="28"/>
      <c r="K478" s="28"/>
    </row>
    <row r="479" spans="1:11" ht="15">
      <c r="A479" s="5"/>
      <c r="B479" s="1"/>
      <c r="C479" s="36" t="s">
        <v>228</v>
      </c>
      <c r="D479" s="36"/>
      <c r="E479" s="36"/>
      <c r="F479" s="36"/>
      <c r="G479" s="36"/>
      <c r="H479" s="36"/>
      <c r="I479" s="28"/>
      <c r="J479" s="28"/>
      <c r="K479" s="28"/>
    </row>
    <row r="480" spans="1:8" ht="15">
      <c r="A480" s="5"/>
      <c r="B480" s="1"/>
      <c r="C480" s="36" t="s">
        <v>229</v>
      </c>
      <c r="D480" s="36"/>
      <c r="E480" s="36"/>
      <c r="F480" s="36"/>
      <c r="G480" s="36"/>
      <c r="H480" s="36"/>
    </row>
    <row r="481" spans="1:11" ht="1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</row>
    <row r="482" spans="1:11" ht="15">
      <c r="A482" s="5">
        <v>76</v>
      </c>
      <c r="B482" s="1" t="s">
        <v>154</v>
      </c>
      <c r="C482" s="36" t="s">
        <v>131</v>
      </c>
      <c r="D482" s="36"/>
      <c r="E482" s="36"/>
      <c r="F482" s="36"/>
      <c r="G482" s="36"/>
      <c r="H482" s="36"/>
      <c r="I482" s="28">
        <v>880900</v>
      </c>
      <c r="J482" s="28">
        <f>J487</f>
        <v>880900</v>
      </c>
      <c r="K482" s="28">
        <f>J482/I482*100</f>
        <v>100</v>
      </c>
    </row>
    <row r="483" spans="1:11" ht="15">
      <c r="A483" s="5"/>
      <c r="B483" s="1"/>
      <c r="C483" s="36" t="s">
        <v>132</v>
      </c>
      <c r="D483" s="36"/>
      <c r="E483" s="36"/>
      <c r="F483" s="36"/>
      <c r="G483" s="36"/>
      <c r="H483" s="36"/>
      <c r="I483" s="28"/>
      <c r="J483" s="28"/>
      <c r="K483" s="28"/>
    </row>
    <row r="484" spans="1:8" ht="15">
      <c r="A484" s="5"/>
      <c r="B484" s="1"/>
      <c r="C484" s="36" t="s">
        <v>133</v>
      </c>
      <c r="D484" s="36"/>
      <c r="E484" s="36"/>
      <c r="F484" s="36"/>
      <c r="G484" s="36"/>
      <c r="H484" s="36"/>
    </row>
    <row r="485" spans="1:11" ht="15">
      <c r="A485" s="5"/>
      <c r="B485" s="1"/>
      <c r="C485" s="36" t="s">
        <v>209</v>
      </c>
      <c r="D485" s="36"/>
      <c r="E485" s="36"/>
      <c r="F485" s="36"/>
      <c r="G485" s="36"/>
      <c r="H485" s="36"/>
      <c r="I485" s="28"/>
      <c r="J485" s="28"/>
      <c r="K485" s="28"/>
    </row>
    <row r="486" spans="1:11" ht="1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</row>
    <row r="487" spans="1:11" ht="15">
      <c r="A487" s="5"/>
      <c r="B487" s="1"/>
      <c r="C487" s="36" t="s">
        <v>219</v>
      </c>
      <c r="D487" s="36"/>
      <c r="E487" s="36"/>
      <c r="F487" s="36"/>
      <c r="G487" s="36"/>
      <c r="H487" s="36"/>
      <c r="I487" s="28">
        <v>880900</v>
      </c>
      <c r="J487" s="28">
        <v>880900</v>
      </c>
      <c r="K487" s="28">
        <f>J487/I487*100</f>
        <v>100</v>
      </c>
    </row>
    <row r="488" spans="1:11" ht="15">
      <c r="A488" s="5"/>
      <c r="B488" s="1"/>
      <c r="C488" s="36" t="s">
        <v>230</v>
      </c>
      <c r="D488" s="36"/>
      <c r="E488" s="36"/>
      <c r="F488" s="36"/>
      <c r="G488" s="36"/>
      <c r="H488" s="36"/>
      <c r="I488" s="28"/>
      <c r="J488" s="28"/>
      <c r="K488" s="9"/>
    </row>
    <row r="489" spans="1:11" ht="15">
      <c r="A489" s="5"/>
      <c r="B489" s="1"/>
      <c r="C489" s="36" t="s">
        <v>231</v>
      </c>
      <c r="D489" s="36"/>
      <c r="E489" s="36"/>
      <c r="F489" s="36"/>
      <c r="G489" s="36"/>
      <c r="H489" s="36"/>
      <c r="I489" s="28"/>
      <c r="J489" s="28"/>
      <c r="K489" s="28"/>
    </row>
    <row r="490" spans="1:11" ht="15">
      <c r="A490" s="5"/>
      <c r="B490" s="1"/>
      <c r="C490" s="36" t="s">
        <v>232</v>
      </c>
      <c r="D490" s="36"/>
      <c r="E490" s="36"/>
      <c r="F490" s="36"/>
      <c r="G490" s="36"/>
      <c r="H490" s="36"/>
      <c r="I490" s="28"/>
      <c r="J490" s="28"/>
      <c r="K490" s="28"/>
    </row>
    <row r="491" spans="1:11" ht="15">
      <c r="A491" s="5"/>
      <c r="B491" s="1"/>
      <c r="C491" s="36" t="s">
        <v>233</v>
      </c>
      <c r="D491" s="36"/>
      <c r="E491" s="36"/>
      <c r="F491" s="36"/>
      <c r="G491" s="36"/>
      <c r="H491" s="36"/>
      <c r="I491" s="28"/>
      <c r="J491" s="28"/>
      <c r="K491" s="28"/>
    </row>
    <row r="492" spans="1:11" ht="15">
      <c r="A492" s="5"/>
      <c r="B492" s="1"/>
      <c r="C492" s="36" t="s">
        <v>234</v>
      </c>
      <c r="D492" s="36"/>
      <c r="E492" s="36"/>
      <c r="F492" s="36"/>
      <c r="G492" s="36"/>
      <c r="H492" s="36"/>
      <c r="I492" s="28"/>
      <c r="J492" s="28"/>
      <c r="K492" s="28"/>
    </row>
    <row r="493" spans="1:11" ht="15">
      <c r="A493" s="5"/>
      <c r="B493" s="1"/>
      <c r="C493" s="36" t="s">
        <v>235</v>
      </c>
      <c r="D493" s="36"/>
      <c r="E493" s="36"/>
      <c r="F493" s="36"/>
      <c r="G493" s="36"/>
      <c r="H493" s="36"/>
      <c r="I493" s="28"/>
      <c r="J493" s="28"/>
      <c r="K493" s="28"/>
    </row>
    <row r="494" spans="1:8" ht="15">
      <c r="A494" s="5"/>
      <c r="B494" s="1"/>
      <c r="C494" s="36" t="s">
        <v>236</v>
      </c>
      <c r="D494" s="36"/>
      <c r="E494" s="36"/>
      <c r="F494" s="36"/>
      <c r="G494" s="36"/>
      <c r="H494" s="36"/>
    </row>
    <row r="495" spans="1:11" ht="1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</row>
    <row r="496" spans="1:11" ht="15">
      <c r="A496" s="5">
        <v>77</v>
      </c>
      <c r="B496" s="1" t="s">
        <v>150</v>
      </c>
      <c r="C496" s="36" t="s">
        <v>131</v>
      </c>
      <c r="D496" s="36"/>
      <c r="E496" s="36"/>
      <c r="F496" s="36"/>
      <c r="G496" s="36"/>
      <c r="H496" s="36"/>
      <c r="I496" s="28">
        <v>1682100</v>
      </c>
      <c r="J496" s="28">
        <v>372519.43</v>
      </c>
      <c r="K496" s="28">
        <f>J496/I496*100</f>
        <v>22.146092979014327</v>
      </c>
    </row>
    <row r="497" spans="1:11" ht="15">
      <c r="A497" s="5"/>
      <c r="B497" s="1"/>
      <c r="C497" s="36" t="s">
        <v>134</v>
      </c>
      <c r="D497" s="36"/>
      <c r="E497" s="36"/>
      <c r="F497" s="36"/>
      <c r="G497" s="36"/>
      <c r="H497" s="36"/>
      <c r="I497" s="28"/>
      <c r="J497" s="28"/>
      <c r="K497" s="9"/>
    </row>
    <row r="498" spans="1:8" ht="15">
      <c r="A498" s="5"/>
      <c r="B498" s="1"/>
      <c r="C498" s="36" t="s">
        <v>135</v>
      </c>
      <c r="D498" s="36"/>
      <c r="E498" s="36"/>
      <c r="F498" s="36"/>
      <c r="G498" s="36"/>
      <c r="H498" s="36"/>
    </row>
    <row r="499" spans="1:11" ht="1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</row>
    <row r="500" spans="1:11" ht="15">
      <c r="A500" s="5">
        <v>78</v>
      </c>
      <c r="B500" s="1" t="s">
        <v>151</v>
      </c>
      <c r="C500" s="36" t="s">
        <v>406</v>
      </c>
      <c r="D500" s="36"/>
      <c r="E500" s="36"/>
      <c r="F500" s="36"/>
      <c r="G500" s="36"/>
      <c r="H500" s="36"/>
      <c r="I500" s="28">
        <v>8781900</v>
      </c>
      <c r="J500" s="28">
        <v>3324480.86</v>
      </c>
      <c r="K500" s="28">
        <f>J500/I500*100</f>
        <v>37.856054612327625</v>
      </c>
    </row>
    <row r="501" spans="1:8" ht="15">
      <c r="A501" s="5"/>
      <c r="B501" s="1"/>
      <c r="C501" s="36" t="s">
        <v>407</v>
      </c>
      <c r="D501" s="36"/>
      <c r="E501" s="36"/>
      <c r="F501" s="36"/>
      <c r="G501" s="36"/>
      <c r="H501" s="36"/>
    </row>
    <row r="502" spans="1:11" ht="1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</row>
    <row r="503" spans="1:11" ht="15">
      <c r="A503" s="5">
        <v>79</v>
      </c>
      <c r="B503" s="1" t="s">
        <v>152</v>
      </c>
      <c r="C503" s="36" t="s">
        <v>141</v>
      </c>
      <c r="D503" s="36"/>
      <c r="E503" s="36"/>
      <c r="F503" s="36"/>
      <c r="G503" s="36"/>
      <c r="H503" s="36"/>
      <c r="I503" s="28">
        <v>1000</v>
      </c>
      <c r="J503" s="28">
        <v>680</v>
      </c>
      <c r="K503" s="28">
        <f>J503/I503*100</f>
        <v>68</v>
      </c>
    </row>
    <row r="504" spans="1:11" ht="15">
      <c r="A504" s="5"/>
      <c r="B504" s="1"/>
      <c r="C504" s="36" t="s">
        <v>142</v>
      </c>
      <c r="D504" s="36"/>
      <c r="E504" s="36"/>
      <c r="F504" s="36"/>
      <c r="G504" s="36"/>
      <c r="H504" s="36"/>
      <c r="I504" s="28"/>
      <c r="J504" s="28"/>
      <c r="K504" s="28"/>
    </row>
    <row r="505" spans="1:11" ht="15">
      <c r="A505" s="5"/>
      <c r="B505" s="1"/>
      <c r="C505" s="36" t="s">
        <v>143</v>
      </c>
      <c r="D505" s="36"/>
      <c r="E505" s="36"/>
      <c r="F505" s="36"/>
      <c r="G505" s="36"/>
      <c r="H505" s="36"/>
      <c r="I505" s="28"/>
      <c r="J505" s="28"/>
      <c r="K505" s="28"/>
    </row>
    <row r="506" spans="1:8" ht="15">
      <c r="A506" s="5"/>
      <c r="B506" s="1"/>
      <c r="C506" s="36" t="s">
        <v>144</v>
      </c>
      <c r="D506" s="36"/>
      <c r="E506" s="36"/>
      <c r="F506" s="36"/>
      <c r="G506" s="36"/>
      <c r="H506" s="36"/>
    </row>
    <row r="507" spans="1:11" ht="1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</row>
    <row r="508" spans="1:11" ht="15">
      <c r="A508" s="5">
        <v>80</v>
      </c>
      <c r="B508" s="1" t="s">
        <v>302</v>
      </c>
      <c r="C508" s="36" t="s">
        <v>303</v>
      </c>
      <c r="D508" s="36"/>
      <c r="E508" s="36"/>
      <c r="F508" s="36"/>
      <c r="G508" s="36"/>
      <c r="H508" s="36"/>
      <c r="I508" s="28">
        <v>11400</v>
      </c>
      <c r="J508" s="28">
        <v>11400</v>
      </c>
      <c r="K508" s="28">
        <f>J508/I508*100</f>
        <v>100</v>
      </c>
    </row>
    <row r="509" spans="3:11" ht="15">
      <c r="C509" s="36" t="s">
        <v>304</v>
      </c>
      <c r="D509" s="36"/>
      <c r="E509" s="36"/>
      <c r="F509" s="36"/>
      <c r="G509" s="36"/>
      <c r="H509" s="36"/>
      <c r="I509" s="28"/>
      <c r="J509" s="28"/>
      <c r="K509" s="28"/>
    </row>
    <row r="510" spans="1:11" ht="15">
      <c r="A510" s="5"/>
      <c r="B510" s="1"/>
      <c r="C510" s="36" t="s">
        <v>305</v>
      </c>
      <c r="D510" s="36"/>
      <c r="E510" s="36"/>
      <c r="F510" s="36"/>
      <c r="G510" s="36"/>
      <c r="H510" s="36"/>
      <c r="I510" s="28"/>
      <c r="J510" s="28"/>
      <c r="K510" s="28"/>
    </row>
    <row r="511" spans="1:8" ht="15">
      <c r="A511" s="5"/>
      <c r="B511" s="1"/>
      <c r="C511" s="36" t="s">
        <v>306</v>
      </c>
      <c r="D511" s="36"/>
      <c r="E511" s="36"/>
      <c r="F511" s="36"/>
      <c r="G511" s="36"/>
      <c r="H511" s="36"/>
    </row>
    <row r="512" spans="1:11" ht="1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1:11" ht="15">
      <c r="A513" s="5">
        <v>81</v>
      </c>
      <c r="B513" s="1" t="s">
        <v>335</v>
      </c>
      <c r="C513" s="36" t="s">
        <v>155</v>
      </c>
      <c r="D513" s="36"/>
      <c r="E513" s="36"/>
      <c r="F513" s="36"/>
      <c r="G513" s="36"/>
      <c r="H513" s="36"/>
      <c r="I513" s="28">
        <v>384500</v>
      </c>
      <c r="J513" s="28">
        <v>384500</v>
      </c>
      <c r="K513" s="28">
        <f>J513/I513*100</f>
        <v>100</v>
      </c>
    </row>
    <row r="514" spans="1:11" ht="15">
      <c r="A514" s="5"/>
      <c r="B514" s="1"/>
      <c r="C514" s="36" t="s">
        <v>336</v>
      </c>
      <c r="D514" s="36"/>
      <c r="E514" s="36"/>
      <c r="F514" s="36"/>
      <c r="G514" s="36"/>
      <c r="H514" s="36"/>
      <c r="I514" s="28"/>
      <c r="J514" s="28"/>
      <c r="K514" s="28"/>
    </row>
    <row r="515" spans="1:8" ht="15">
      <c r="A515" s="5"/>
      <c r="B515" s="1"/>
      <c r="C515" s="36" t="s">
        <v>337</v>
      </c>
      <c r="D515" s="36"/>
      <c r="E515" s="36"/>
      <c r="F515" s="36"/>
      <c r="G515" s="36"/>
      <c r="H515" s="36"/>
    </row>
    <row r="516" spans="1:11" ht="1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</row>
    <row r="517" spans="1:11" ht="15">
      <c r="A517" s="5">
        <v>82</v>
      </c>
      <c r="B517" s="1" t="s">
        <v>338</v>
      </c>
      <c r="C517" s="36" t="s">
        <v>155</v>
      </c>
      <c r="D517" s="36"/>
      <c r="E517" s="36"/>
      <c r="F517" s="36"/>
      <c r="G517" s="36"/>
      <c r="H517" s="36"/>
      <c r="I517" s="28">
        <v>1439291.59</v>
      </c>
      <c r="J517" s="28">
        <v>1439291.59</v>
      </c>
      <c r="K517" s="28">
        <f>J517/I517*100</f>
        <v>100</v>
      </c>
    </row>
    <row r="518" spans="1:11" ht="15">
      <c r="A518" s="5"/>
      <c r="B518" s="1"/>
      <c r="C518" s="36" t="s">
        <v>339</v>
      </c>
      <c r="D518" s="36"/>
      <c r="E518" s="36"/>
      <c r="F518" s="36"/>
      <c r="G518" s="36"/>
      <c r="H518" s="36"/>
      <c r="I518" s="28"/>
      <c r="J518" s="28"/>
      <c r="K518" s="28"/>
    </row>
    <row r="519" spans="1:8" ht="15">
      <c r="A519" s="5"/>
      <c r="B519" s="1"/>
      <c r="C519" s="36" t="s">
        <v>340</v>
      </c>
      <c r="D519" s="36"/>
      <c r="E519" s="36"/>
      <c r="F519" s="36"/>
      <c r="G519" s="36"/>
      <c r="H519" s="36"/>
    </row>
    <row r="520" spans="1:11" ht="1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</row>
    <row r="521" spans="1:11" ht="15">
      <c r="A521" s="5">
        <v>83</v>
      </c>
      <c r="B521" s="11" t="s">
        <v>326</v>
      </c>
      <c r="C521" s="36" t="s">
        <v>155</v>
      </c>
      <c r="D521" s="36"/>
      <c r="E521" s="36"/>
      <c r="F521" s="36"/>
      <c r="G521" s="36"/>
      <c r="H521" s="36"/>
      <c r="I521" s="28">
        <v>593200</v>
      </c>
      <c r="J521" s="28">
        <v>216600</v>
      </c>
      <c r="K521" s="28">
        <f>J521/I521*100</f>
        <v>36.51382333108564</v>
      </c>
    </row>
    <row r="522" spans="1:8" ht="15">
      <c r="A522" s="5"/>
      <c r="B522" s="1"/>
      <c r="C522" s="36" t="s">
        <v>327</v>
      </c>
      <c r="D522" s="36"/>
      <c r="E522" s="36"/>
      <c r="F522" s="36"/>
      <c r="G522" s="36"/>
      <c r="H522" s="36"/>
    </row>
    <row r="523" spans="1:11" ht="1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</row>
    <row r="524" spans="1:11" ht="15">
      <c r="A524" s="5">
        <v>84</v>
      </c>
      <c r="B524" s="1" t="s">
        <v>301</v>
      </c>
      <c r="C524" s="36" t="s">
        <v>136</v>
      </c>
      <c r="D524" s="36"/>
      <c r="E524" s="36"/>
      <c r="F524" s="36"/>
      <c r="G524" s="36"/>
      <c r="H524" s="36"/>
      <c r="I524" s="28">
        <v>1216360</v>
      </c>
      <c r="J524" s="28">
        <v>1216360</v>
      </c>
      <c r="K524" s="28">
        <f>J524/I524*100</f>
        <v>100</v>
      </c>
    </row>
    <row r="525" spans="1:11" ht="15">
      <c r="A525" s="47" t="s">
        <v>360</v>
      </c>
      <c r="B525" s="47"/>
      <c r="C525" s="47"/>
      <c r="D525" s="47"/>
      <c r="E525" s="47"/>
      <c r="F525" s="47"/>
      <c r="G525" s="47"/>
      <c r="H525" s="47"/>
      <c r="I525" s="47"/>
      <c r="J525" s="47"/>
      <c r="K525" s="47"/>
    </row>
    <row r="526" spans="1:11" ht="15">
      <c r="A526" s="5">
        <v>85</v>
      </c>
      <c r="B526" s="1" t="s">
        <v>153</v>
      </c>
      <c r="C526" s="36" t="s">
        <v>136</v>
      </c>
      <c r="D526" s="36"/>
      <c r="E526" s="36"/>
      <c r="F526" s="36"/>
      <c r="G526" s="36"/>
      <c r="H526" s="36"/>
      <c r="I526" s="28">
        <v>34420500</v>
      </c>
      <c r="J526" s="28">
        <v>10312700</v>
      </c>
      <c r="K526" s="28">
        <f>J526/I526*100</f>
        <v>29.960924449092836</v>
      </c>
    </row>
    <row r="527" spans="1:11" ht="1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</row>
    <row r="528" spans="1:11" ht="15">
      <c r="A528" s="5">
        <v>86</v>
      </c>
      <c r="B528" s="4" t="s">
        <v>403</v>
      </c>
      <c r="C528" s="39" t="s">
        <v>361</v>
      </c>
      <c r="D528" s="39"/>
      <c r="E528" s="39"/>
      <c r="F528" s="39"/>
      <c r="G528" s="39"/>
      <c r="H528" s="39"/>
      <c r="I528" s="28">
        <v>0</v>
      </c>
      <c r="J528" s="27">
        <f>J533+J537</f>
        <v>-5872619.890000001</v>
      </c>
      <c r="K528" s="28">
        <v>0</v>
      </c>
    </row>
    <row r="529" spans="1:8" ht="15">
      <c r="A529" s="5"/>
      <c r="B529" s="4"/>
      <c r="C529" s="39" t="s">
        <v>362</v>
      </c>
      <c r="D529" s="39"/>
      <c r="E529" s="39"/>
      <c r="F529" s="39"/>
      <c r="G529" s="39"/>
      <c r="H529" s="39"/>
    </row>
    <row r="530" spans="1:11" ht="15">
      <c r="A530" s="5"/>
      <c r="B530" s="4"/>
      <c r="C530" s="39" t="s">
        <v>363</v>
      </c>
      <c r="D530" s="39"/>
      <c r="E530" s="39"/>
      <c r="F530" s="39"/>
      <c r="G530" s="39"/>
      <c r="H530" s="39"/>
      <c r="I530" s="28"/>
      <c r="J530" s="27"/>
      <c r="K530" s="28"/>
    </row>
    <row r="531" spans="1:11" ht="15">
      <c r="A531" s="5"/>
      <c r="B531" s="4"/>
      <c r="C531" s="39" t="s">
        <v>364</v>
      </c>
      <c r="D531" s="39"/>
      <c r="E531" s="39"/>
      <c r="F531" s="39"/>
      <c r="G531" s="39"/>
      <c r="H531" s="39"/>
      <c r="I531" s="28"/>
      <c r="J531" s="27"/>
      <c r="K531" s="28"/>
    </row>
    <row r="532" spans="1:11" ht="1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</row>
    <row r="533" spans="1:11" ht="15">
      <c r="A533" s="5">
        <v>87</v>
      </c>
      <c r="B533" s="1" t="s">
        <v>241</v>
      </c>
      <c r="C533" s="36" t="s">
        <v>137</v>
      </c>
      <c r="D533" s="36"/>
      <c r="E533" s="36"/>
      <c r="F533" s="36"/>
      <c r="G533" s="36"/>
      <c r="H533" s="36"/>
      <c r="I533" s="28">
        <v>0</v>
      </c>
      <c r="J533" s="28">
        <v>-3381067.94</v>
      </c>
      <c r="K533" s="28">
        <v>0</v>
      </c>
    </row>
    <row r="534" spans="1:11" ht="15">
      <c r="A534" s="5"/>
      <c r="B534" s="1"/>
      <c r="C534" s="36" t="s">
        <v>138</v>
      </c>
      <c r="D534" s="36"/>
      <c r="E534" s="36"/>
      <c r="F534" s="36"/>
      <c r="G534" s="36"/>
      <c r="H534" s="36"/>
      <c r="I534" s="28"/>
      <c r="J534" s="28"/>
      <c r="K534" s="28"/>
    </row>
    <row r="535" spans="1:8" ht="15">
      <c r="A535" s="5"/>
      <c r="B535" s="1"/>
      <c r="C535" s="36" t="s">
        <v>139</v>
      </c>
      <c r="D535" s="36"/>
      <c r="E535" s="36"/>
      <c r="F535" s="36"/>
      <c r="G535" s="36"/>
      <c r="H535" s="36"/>
    </row>
    <row r="536" spans="1:11" ht="1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</row>
    <row r="537" spans="1:11" ht="15">
      <c r="A537" s="5">
        <v>88</v>
      </c>
      <c r="B537" s="1" t="s">
        <v>242</v>
      </c>
      <c r="C537" s="36" t="s">
        <v>137</v>
      </c>
      <c r="D537" s="36"/>
      <c r="E537" s="36"/>
      <c r="F537" s="36"/>
      <c r="G537" s="36"/>
      <c r="H537" s="36"/>
      <c r="I537" s="28">
        <v>0</v>
      </c>
      <c r="J537" s="28">
        <v>-2491551.95</v>
      </c>
      <c r="K537" s="28">
        <v>0</v>
      </c>
    </row>
    <row r="538" spans="1:11" ht="15">
      <c r="A538" s="5"/>
      <c r="B538" s="1"/>
      <c r="C538" s="36" t="s">
        <v>138</v>
      </c>
      <c r="D538" s="36"/>
      <c r="E538" s="36"/>
      <c r="F538" s="36"/>
      <c r="G538" s="36"/>
      <c r="H538" s="36"/>
      <c r="I538" s="28"/>
      <c r="J538" s="28"/>
      <c r="K538" s="28"/>
    </row>
    <row r="539" spans="1:8" ht="15">
      <c r="A539" s="5"/>
      <c r="B539" s="1"/>
      <c r="C539" s="36" t="s">
        <v>139</v>
      </c>
      <c r="D539" s="36"/>
      <c r="E539" s="36"/>
      <c r="F539" s="36"/>
      <c r="G539" s="36"/>
      <c r="H539" s="36"/>
    </row>
    <row r="540" spans="1:11" ht="1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</row>
    <row r="541" spans="1:11" ht="15">
      <c r="A541" s="5"/>
      <c r="B541" s="1"/>
      <c r="C541" s="37" t="s">
        <v>140</v>
      </c>
      <c r="D541" s="37"/>
      <c r="E541" s="37"/>
      <c r="F541" s="37"/>
      <c r="G541" s="37"/>
      <c r="H541" s="37"/>
      <c r="I541" s="27">
        <f>I9+I383</f>
        <v>1328620351.5900002</v>
      </c>
      <c r="J541" s="27">
        <f>J9+J383</f>
        <v>309411871.75000006</v>
      </c>
      <c r="K541" s="27">
        <f>J541/I541*100</f>
        <v>23.28820805580146</v>
      </c>
    </row>
    <row r="542" spans="1:11" ht="15">
      <c r="A542" s="5"/>
      <c r="B542" s="1"/>
      <c r="C542" s="1"/>
      <c r="D542" s="1"/>
      <c r="E542" s="1"/>
      <c r="F542" s="1"/>
      <c r="G542" s="1"/>
      <c r="H542" s="1"/>
      <c r="I542" s="9"/>
      <c r="J542" s="9"/>
      <c r="K542" s="9"/>
    </row>
    <row r="543" spans="1:11" ht="15">
      <c r="A543" s="5"/>
      <c r="B543" s="1"/>
      <c r="C543" s="1"/>
      <c r="D543" s="1"/>
      <c r="E543" s="1"/>
      <c r="F543" s="1"/>
      <c r="G543" s="1"/>
      <c r="H543" s="1"/>
      <c r="I543" s="9"/>
      <c r="J543" s="9"/>
      <c r="K543" s="9"/>
    </row>
    <row r="544" spans="1:11" ht="15">
      <c r="A544" s="5"/>
      <c r="B544" s="1"/>
      <c r="C544" s="1"/>
      <c r="D544" s="1"/>
      <c r="E544" s="1"/>
      <c r="F544" s="1"/>
      <c r="G544" s="1"/>
      <c r="H544" s="1"/>
      <c r="I544" s="9"/>
      <c r="J544" s="9"/>
      <c r="K544" s="9"/>
    </row>
    <row r="545" spans="1:11" ht="15">
      <c r="A545" s="5"/>
      <c r="B545" s="1"/>
      <c r="C545" s="1"/>
      <c r="D545" s="1"/>
      <c r="E545" s="1"/>
      <c r="F545" s="1"/>
      <c r="G545" s="1"/>
      <c r="H545" s="1"/>
      <c r="I545" s="9"/>
      <c r="J545" s="9"/>
      <c r="K545" s="9"/>
    </row>
    <row r="546" spans="1:11" ht="15">
      <c r="A546" s="5"/>
      <c r="B546" s="1"/>
      <c r="C546" s="1"/>
      <c r="D546" s="1"/>
      <c r="E546" s="1"/>
      <c r="F546" s="1"/>
      <c r="G546" s="1"/>
      <c r="H546" s="1"/>
      <c r="I546" s="9"/>
      <c r="J546" s="9"/>
      <c r="K546" s="9"/>
    </row>
    <row r="547" spans="1:11" ht="15">
      <c r="A547" s="5"/>
      <c r="B547" s="1"/>
      <c r="C547" s="1"/>
      <c r="D547" s="1"/>
      <c r="E547" s="1"/>
      <c r="F547" s="1"/>
      <c r="G547" s="1"/>
      <c r="H547" s="1"/>
      <c r="I547" s="9"/>
      <c r="J547" s="9"/>
      <c r="K547" s="9"/>
    </row>
    <row r="548" spans="1:11" ht="15">
      <c r="A548" s="5"/>
      <c r="B548" s="1"/>
      <c r="C548" s="1"/>
      <c r="D548" s="1"/>
      <c r="E548" s="1"/>
      <c r="F548" s="1"/>
      <c r="G548" s="1"/>
      <c r="H548" s="1"/>
      <c r="I548" s="9"/>
      <c r="J548" s="9"/>
      <c r="K548" s="9"/>
    </row>
    <row r="549" spans="1:11" ht="15">
      <c r="A549" s="5"/>
      <c r="B549" s="1"/>
      <c r="C549" s="1"/>
      <c r="D549" s="1"/>
      <c r="E549" s="1"/>
      <c r="F549" s="1"/>
      <c r="G549" s="1"/>
      <c r="H549" s="1"/>
      <c r="I549" s="9"/>
      <c r="J549" s="9"/>
      <c r="K549" s="9"/>
    </row>
    <row r="550" spans="1:11" ht="15">
      <c r="A550" s="5"/>
      <c r="B550" s="1"/>
      <c r="C550" s="1"/>
      <c r="D550" s="1"/>
      <c r="E550" s="1"/>
      <c r="F550" s="1"/>
      <c r="G550" s="1"/>
      <c r="H550" s="1"/>
      <c r="I550" s="9"/>
      <c r="J550" s="9"/>
      <c r="K550" s="9"/>
    </row>
    <row r="551" spans="1:11" ht="15">
      <c r="A551" s="5"/>
      <c r="B551" s="1"/>
      <c r="C551" s="1"/>
      <c r="D551" s="1"/>
      <c r="E551" s="1"/>
      <c r="F551" s="1"/>
      <c r="G551" s="1"/>
      <c r="H551" s="1"/>
      <c r="I551" s="9"/>
      <c r="J551" s="9"/>
      <c r="K551" s="9"/>
    </row>
    <row r="552" spans="1:11" ht="15">
      <c r="A552" s="5"/>
      <c r="B552" s="1"/>
      <c r="C552" s="1"/>
      <c r="D552" s="1"/>
      <c r="E552" s="1"/>
      <c r="F552" s="1"/>
      <c r="G552" s="1"/>
      <c r="H552" s="1"/>
      <c r="I552" s="9"/>
      <c r="J552" s="9"/>
      <c r="K552" s="9"/>
    </row>
    <row r="553" spans="1:11" ht="15">
      <c r="A553" s="5"/>
      <c r="B553" s="1"/>
      <c r="C553" s="1"/>
      <c r="D553" s="1"/>
      <c r="E553" s="1"/>
      <c r="F553" s="1"/>
      <c r="G553" s="1"/>
      <c r="H553" s="1"/>
      <c r="I553" s="9"/>
      <c r="J553" s="9"/>
      <c r="K553" s="9"/>
    </row>
    <row r="554" spans="1:11" ht="15">
      <c r="A554" s="5"/>
      <c r="B554" s="1"/>
      <c r="C554" s="1"/>
      <c r="D554" s="1"/>
      <c r="E554" s="1"/>
      <c r="F554" s="1"/>
      <c r="G554" s="1"/>
      <c r="H554" s="1"/>
      <c r="I554" s="9"/>
      <c r="J554" s="9"/>
      <c r="K554" s="9"/>
    </row>
    <row r="555" spans="1:11" ht="15">
      <c r="A555" s="5"/>
      <c r="B555" s="1"/>
      <c r="C555" s="1"/>
      <c r="D555" s="1"/>
      <c r="E555" s="1"/>
      <c r="F555" s="1"/>
      <c r="G555" s="1"/>
      <c r="H555" s="1"/>
      <c r="I555" s="9"/>
      <c r="J555" s="9"/>
      <c r="K555" s="9"/>
    </row>
    <row r="556" spans="1:11" ht="15">
      <c r="A556" s="5"/>
      <c r="B556" s="1"/>
      <c r="C556" s="1"/>
      <c r="D556" s="1"/>
      <c r="E556" s="1"/>
      <c r="F556" s="1"/>
      <c r="G556" s="1"/>
      <c r="H556" s="1"/>
      <c r="I556" s="9"/>
      <c r="J556" s="9"/>
      <c r="K556" s="9"/>
    </row>
    <row r="557" spans="1:11" ht="15">
      <c r="A557" s="5"/>
      <c r="B557" s="1"/>
      <c r="C557" s="1"/>
      <c r="D557" s="1"/>
      <c r="E557" s="1"/>
      <c r="F557" s="1"/>
      <c r="G557" s="1"/>
      <c r="H557" s="1"/>
      <c r="I557" s="9"/>
      <c r="J557" s="9"/>
      <c r="K557" s="9"/>
    </row>
    <row r="558" spans="1:11" ht="15">
      <c r="A558" s="5"/>
      <c r="B558" s="1"/>
      <c r="C558" s="1"/>
      <c r="D558" s="1"/>
      <c r="E558" s="1"/>
      <c r="F558" s="1"/>
      <c r="G558" s="1"/>
      <c r="H558" s="1"/>
      <c r="I558" s="9"/>
      <c r="J558" s="9"/>
      <c r="K558" s="9"/>
    </row>
    <row r="559" spans="1:11" ht="15">
      <c r="A559" s="5"/>
      <c r="B559" s="1"/>
      <c r="C559" s="1"/>
      <c r="D559" s="1"/>
      <c r="E559" s="1"/>
      <c r="F559" s="1"/>
      <c r="G559" s="1"/>
      <c r="H559" s="1"/>
      <c r="I559" s="9"/>
      <c r="J559" s="9"/>
      <c r="K559" s="9"/>
    </row>
    <row r="560" spans="1:11" ht="15">
      <c r="A560" s="5"/>
      <c r="B560" s="1"/>
      <c r="C560" s="1"/>
      <c r="D560" s="1"/>
      <c r="E560" s="1"/>
      <c r="F560" s="1"/>
      <c r="G560" s="1"/>
      <c r="H560" s="1"/>
      <c r="I560" s="9"/>
      <c r="J560" s="9"/>
      <c r="K560" s="9"/>
    </row>
    <row r="561" spans="1:11" ht="15">
      <c r="A561" s="5"/>
      <c r="B561" s="1"/>
      <c r="C561" s="1"/>
      <c r="D561" s="1"/>
      <c r="E561" s="1"/>
      <c r="F561" s="1"/>
      <c r="G561" s="1"/>
      <c r="H561" s="1"/>
      <c r="I561" s="9"/>
      <c r="J561" s="9"/>
      <c r="K561" s="9"/>
    </row>
    <row r="562" spans="1:11" ht="15">
      <c r="A562" s="5"/>
      <c r="B562" s="1"/>
      <c r="C562" s="1"/>
      <c r="D562" s="1"/>
      <c r="E562" s="1"/>
      <c r="F562" s="1"/>
      <c r="G562" s="1"/>
      <c r="H562" s="1"/>
      <c r="I562" s="9"/>
      <c r="J562" s="9"/>
      <c r="K562" s="9"/>
    </row>
    <row r="563" spans="1:11" ht="15">
      <c r="A563" s="5"/>
      <c r="B563" s="1"/>
      <c r="C563" s="1"/>
      <c r="D563" s="1"/>
      <c r="E563" s="1"/>
      <c r="F563" s="1"/>
      <c r="G563" s="1"/>
      <c r="H563" s="1"/>
      <c r="I563" s="9"/>
      <c r="J563" s="9"/>
      <c r="K563" s="9"/>
    </row>
    <row r="564" spans="1:11" ht="15">
      <c r="A564" s="5"/>
      <c r="B564" s="1"/>
      <c r="C564" s="1"/>
      <c r="D564" s="1"/>
      <c r="E564" s="1"/>
      <c r="F564" s="1"/>
      <c r="G564" s="1"/>
      <c r="H564" s="1"/>
      <c r="I564" s="9"/>
      <c r="J564" s="9"/>
      <c r="K564" s="9"/>
    </row>
    <row r="565" spans="1:11" ht="15">
      <c r="A565" s="5"/>
      <c r="B565" s="1"/>
      <c r="C565" s="1"/>
      <c r="D565" s="1"/>
      <c r="E565" s="1"/>
      <c r="F565" s="1"/>
      <c r="G565" s="1"/>
      <c r="H565" s="1"/>
      <c r="I565" s="9"/>
      <c r="J565" s="9"/>
      <c r="K565" s="9"/>
    </row>
    <row r="566" spans="1:11" ht="15">
      <c r="A566" s="5"/>
      <c r="B566" s="1"/>
      <c r="C566" s="1"/>
      <c r="D566" s="1"/>
      <c r="E566" s="1"/>
      <c r="F566" s="1"/>
      <c r="G566" s="1"/>
      <c r="H566" s="1"/>
      <c r="I566" s="9"/>
      <c r="J566" s="9"/>
      <c r="K566" s="9"/>
    </row>
    <row r="567" spans="1:11" ht="15">
      <c r="A567" s="5"/>
      <c r="B567" s="1"/>
      <c r="C567" s="1"/>
      <c r="D567" s="1"/>
      <c r="E567" s="1"/>
      <c r="F567" s="1"/>
      <c r="G567" s="1"/>
      <c r="H567" s="1"/>
      <c r="I567" s="9"/>
      <c r="J567" s="9"/>
      <c r="K567" s="9"/>
    </row>
    <row r="568" spans="1:11" ht="15">
      <c r="A568" s="5"/>
      <c r="B568" s="1"/>
      <c r="C568" s="1"/>
      <c r="D568" s="1"/>
      <c r="E568" s="1"/>
      <c r="F568" s="1"/>
      <c r="G568" s="1"/>
      <c r="H568" s="1"/>
      <c r="I568" s="9"/>
      <c r="J568" s="9"/>
      <c r="K568" s="9"/>
    </row>
    <row r="569" spans="1:11" ht="15">
      <c r="A569" s="5"/>
      <c r="B569" s="1"/>
      <c r="C569" s="1"/>
      <c r="D569" s="1"/>
      <c r="E569" s="1"/>
      <c r="F569" s="1"/>
      <c r="G569" s="1"/>
      <c r="H569" s="1"/>
      <c r="I569" s="9"/>
      <c r="J569" s="9"/>
      <c r="K569" s="9"/>
    </row>
    <row r="570" spans="1:11" ht="15">
      <c r="A570" s="5"/>
      <c r="B570" s="1"/>
      <c r="C570" s="1"/>
      <c r="D570" s="1"/>
      <c r="E570" s="1"/>
      <c r="F570" s="1"/>
      <c r="G570" s="1"/>
      <c r="H570" s="1"/>
      <c r="I570" s="9"/>
      <c r="J570" s="9"/>
      <c r="K570" s="9"/>
    </row>
    <row r="571" spans="1:11" ht="15">
      <c r="A571" s="5"/>
      <c r="B571" s="1"/>
      <c r="C571" s="1"/>
      <c r="D571" s="1"/>
      <c r="E571" s="1"/>
      <c r="F571" s="1"/>
      <c r="G571" s="1"/>
      <c r="H571" s="1"/>
      <c r="I571" s="9"/>
      <c r="J571" s="9"/>
      <c r="K571" s="9"/>
    </row>
    <row r="572" spans="1:11" ht="15">
      <c r="A572" s="5"/>
      <c r="B572" s="1"/>
      <c r="C572" s="1"/>
      <c r="D572" s="1"/>
      <c r="E572" s="1"/>
      <c r="F572" s="1"/>
      <c r="G572" s="1"/>
      <c r="H572" s="1"/>
      <c r="I572" s="9"/>
      <c r="J572" s="9"/>
      <c r="K572" s="9"/>
    </row>
    <row r="573" spans="1:11" ht="15">
      <c r="A573" s="5"/>
      <c r="B573" s="1"/>
      <c r="C573" s="1"/>
      <c r="D573" s="1"/>
      <c r="E573" s="1"/>
      <c r="F573" s="1"/>
      <c r="G573" s="1"/>
      <c r="H573" s="1"/>
      <c r="I573" s="9"/>
      <c r="J573" s="9"/>
      <c r="K573" s="9"/>
    </row>
    <row r="574" spans="1:11" ht="15">
      <c r="A574" s="5"/>
      <c r="B574" s="1"/>
      <c r="C574" s="1"/>
      <c r="D574" s="1"/>
      <c r="E574" s="1"/>
      <c r="F574" s="1"/>
      <c r="G574" s="1"/>
      <c r="H574" s="1"/>
      <c r="I574" s="9"/>
      <c r="J574" s="9"/>
      <c r="K574" s="9"/>
    </row>
    <row r="575" spans="1:11" ht="15">
      <c r="A575" s="5"/>
      <c r="B575" s="1"/>
      <c r="C575" s="1"/>
      <c r="D575" s="1"/>
      <c r="E575" s="1"/>
      <c r="F575" s="1"/>
      <c r="G575" s="1"/>
      <c r="H575" s="1"/>
      <c r="I575" s="9"/>
      <c r="J575" s="9"/>
      <c r="K575" s="9"/>
    </row>
    <row r="576" spans="1:11" ht="15">
      <c r="A576" s="5"/>
      <c r="B576" s="1"/>
      <c r="C576" s="1"/>
      <c r="D576" s="1"/>
      <c r="E576" s="1"/>
      <c r="F576" s="1"/>
      <c r="G576" s="1"/>
      <c r="H576" s="1"/>
      <c r="I576" s="9"/>
      <c r="J576" s="9"/>
      <c r="K576" s="9"/>
    </row>
    <row r="577" spans="1:11" ht="15">
      <c r="A577" s="5"/>
      <c r="B577" s="1"/>
      <c r="C577" s="1"/>
      <c r="D577" s="1"/>
      <c r="E577" s="1"/>
      <c r="F577" s="1"/>
      <c r="G577" s="1"/>
      <c r="H577" s="1"/>
      <c r="I577" s="9"/>
      <c r="J577" s="9"/>
      <c r="K577" s="9"/>
    </row>
    <row r="578" spans="1:11" ht="15">
      <c r="A578" s="5"/>
      <c r="B578" s="1"/>
      <c r="C578" s="1"/>
      <c r="D578" s="1"/>
      <c r="E578" s="1"/>
      <c r="F578" s="1"/>
      <c r="G578" s="1"/>
      <c r="H578" s="1"/>
      <c r="I578" s="9"/>
      <c r="J578" s="9"/>
      <c r="K578" s="9"/>
    </row>
    <row r="579" spans="1:11" ht="15">
      <c r="A579" s="5"/>
      <c r="B579" s="1"/>
      <c r="C579" s="1"/>
      <c r="D579" s="1"/>
      <c r="E579" s="1"/>
      <c r="F579" s="1"/>
      <c r="G579" s="1"/>
      <c r="H579" s="1"/>
      <c r="I579" s="9"/>
      <c r="J579" s="9"/>
      <c r="K579" s="9"/>
    </row>
    <row r="580" spans="1:11" ht="15">
      <c r="A580" s="5"/>
      <c r="B580" s="1"/>
      <c r="C580" s="1"/>
      <c r="D580" s="1"/>
      <c r="E580" s="1"/>
      <c r="F580" s="1"/>
      <c r="G580" s="1"/>
      <c r="H580" s="1"/>
      <c r="I580" s="9"/>
      <c r="J580" s="9"/>
      <c r="K580" s="9"/>
    </row>
    <row r="581" spans="1:11" ht="15">
      <c r="A581" s="5"/>
      <c r="B581" s="1"/>
      <c r="C581" s="1"/>
      <c r="D581" s="1"/>
      <c r="E581" s="1"/>
      <c r="F581" s="1"/>
      <c r="G581" s="1"/>
      <c r="H581" s="1"/>
      <c r="I581" s="9"/>
      <c r="J581" s="9"/>
      <c r="K581" s="9"/>
    </row>
    <row r="582" spans="1:11" ht="15">
      <c r="A582" s="5"/>
      <c r="B582" s="1"/>
      <c r="C582" s="1"/>
      <c r="D582" s="1"/>
      <c r="E582" s="1"/>
      <c r="F582" s="1"/>
      <c r="G582" s="1"/>
      <c r="H582" s="1"/>
      <c r="I582" s="9"/>
      <c r="J582" s="9"/>
      <c r="K582" s="9"/>
    </row>
    <row r="583" spans="1:11" ht="15">
      <c r="A583" s="5"/>
      <c r="B583" s="1"/>
      <c r="C583" s="1"/>
      <c r="D583" s="1"/>
      <c r="E583" s="1"/>
      <c r="F583" s="1"/>
      <c r="G583" s="1"/>
      <c r="H583" s="1"/>
      <c r="I583" s="9"/>
      <c r="J583" s="9"/>
      <c r="K583" s="9"/>
    </row>
    <row r="584" spans="1:11" ht="15">
      <c r="A584" s="5"/>
      <c r="B584" s="1"/>
      <c r="C584" s="1"/>
      <c r="D584" s="1"/>
      <c r="E584" s="1"/>
      <c r="F584" s="1"/>
      <c r="G584" s="1"/>
      <c r="H584" s="1"/>
      <c r="I584" s="9"/>
      <c r="J584" s="9"/>
      <c r="K584" s="9"/>
    </row>
    <row r="585" spans="1:11" ht="15">
      <c r="A585" s="5"/>
      <c r="B585" s="1"/>
      <c r="C585" s="1"/>
      <c r="D585" s="1"/>
      <c r="E585" s="1"/>
      <c r="F585" s="1"/>
      <c r="G585" s="1"/>
      <c r="H585" s="1"/>
      <c r="I585" s="9"/>
      <c r="J585" s="9"/>
      <c r="K585" s="9"/>
    </row>
    <row r="586" spans="1:11" ht="15">
      <c r="A586" s="5"/>
      <c r="B586" s="1"/>
      <c r="C586" s="1"/>
      <c r="D586" s="1"/>
      <c r="E586" s="1"/>
      <c r="F586" s="1"/>
      <c r="G586" s="1"/>
      <c r="H586" s="1"/>
      <c r="I586" s="9"/>
      <c r="J586" s="9"/>
      <c r="K586" s="9"/>
    </row>
    <row r="587" spans="1:11" ht="15">
      <c r="A587" s="5"/>
      <c r="B587" s="1"/>
      <c r="C587" s="1"/>
      <c r="D587" s="1"/>
      <c r="E587" s="1"/>
      <c r="F587" s="1"/>
      <c r="G587" s="1"/>
      <c r="H587" s="1"/>
      <c r="I587" s="9"/>
      <c r="J587" s="9"/>
      <c r="K587" s="9"/>
    </row>
    <row r="588" spans="1:11" ht="15">
      <c r="A588" s="5"/>
      <c r="B588" s="1"/>
      <c r="C588" s="1"/>
      <c r="D588" s="1"/>
      <c r="E588" s="1"/>
      <c r="F588" s="1"/>
      <c r="G588" s="1"/>
      <c r="H588" s="1"/>
      <c r="I588" s="9"/>
      <c r="J588" s="9"/>
      <c r="K588" s="9"/>
    </row>
    <row r="589" spans="1:11" ht="15">
      <c r="A589" s="5"/>
      <c r="B589" s="1"/>
      <c r="C589" s="1"/>
      <c r="D589" s="1"/>
      <c r="E589" s="1"/>
      <c r="F589" s="1"/>
      <c r="G589" s="1"/>
      <c r="H589" s="1"/>
      <c r="I589" s="9"/>
      <c r="J589" s="9"/>
      <c r="K589" s="9"/>
    </row>
    <row r="590" spans="1:11" ht="15">
      <c r="A590" s="5"/>
      <c r="B590" s="1"/>
      <c r="C590" s="1"/>
      <c r="D590" s="1"/>
      <c r="E590" s="1"/>
      <c r="F590" s="1"/>
      <c r="G590" s="1"/>
      <c r="H590" s="1"/>
      <c r="I590" s="9"/>
      <c r="J590" s="9"/>
      <c r="K590" s="9"/>
    </row>
    <row r="591" spans="1:11" ht="15">
      <c r="A591" s="5"/>
      <c r="B591" s="1"/>
      <c r="C591" s="1"/>
      <c r="D591" s="1"/>
      <c r="E591" s="1"/>
      <c r="F591" s="1"/>
      <c r="G591" s="1"/>
      <c r="H591" s="1"/>
      <c r="I591" s="9"/>
      <c r="J591" s="9"/>
      <c r="K591" s="9"/>
    </row>
    <row r="592" spans="1:11" ht="15">
      <c r="A592" s="5"/>
      <c r="B592" s="1"/>
      <c r="C592" s="1"/>
      <c r="D592" s="1"/>
      <c r="E592" s="1"/>
      <c r="F592" s="1"/>
      <c r="G592" s="1"/>
      <c r="H592" s="1"/>
      <c r="I592" s="9"/>
      <c r="J592" s="9"/>
      <c r="K592" s="9"/>
    </row>
    <row r="593" spans="1:11" ht="15">
      <c r="A593" s="5"/>
      <c r="B593" s="1"/>
      <c r="C593" s="1"/>
      <c r="D593" s="1"/>
      <c r="E593" s="1"/>
      <c r="F593" s="1"/>
      <c r="G593" s="1"/>
      <c r="H593" s="1"/>
      <c r="I593" s="9"/>
      <c r="J593" s="9"/>
      <c r="K593" s="9"/>
    </row>
    <row r="594" spans="1:11" ht="15">
      <c r="A594" s="5"/>
      <c r="B594" s="1"/>
      <c r="C594" s="1"/>
      <c r="D594" s="1"/>
      <c r="E594" s="1"/>
      <c r="F594" s="1"/>
      <c r="G594" s="1"/>
      <c r="H594" s="1"/>
      <c r="I594" s="9"/>
      <c r="J594" s="9"/>
      <c r="K594" s="9"/>
    </row>
    <row r="595" spans="1:11" ht="15">
      <c r="A595" s="5"/>
      <c r="B595" s="1"/>
      <c r="C595" s="1"/>
      <c r="D595" s="1"/>
      <c r="E595" s="1"/>
      <c r="F595" s="1"/>
      <c r="G595" s="1"/>
      <c r="H595" s="1"/>
      <c r="I595" s="9"/>
      <c r="J595" s="9"/>
      <c r="K595" s="9"/>
    </row>
    <row r="596" spans="1:11" ht="15">
      <c r="A596" s="5"/>
      <c r="B596" s="1"/>
      <c r="C596" s="1"/>
      <c r="D596" s="1"/>
      <c r="E596" s="1"/>
      <c r="F596" s="1"/>
      <c r="G596" s="1"/>
      <c r="H596" s="1"/>
      <c r="I596" s="9"/>
      <c r="J596" s="9"/>
      <c r="K596" s="9"/>
    </row>
    <row r="597" spans="1:11" ht="15">
      <c r="A597" s="5"/>
      <c r="B597" s="1"/>
      <c r="C597" s="1"/>
      <c r="D597" s="1"/>
      <c r="E597" s="1"/>
      <c r="F597" s="1"/>
      <c r="G597" s="1"/>
      <c r="H597" s="1"/>
      <c r="I597" s="9"/>
      <c r="J597" s="9"/>
      <c r="K597" s="9"/>
    </row>
    <row r="598" spans="1:11" ht="15">
      <c r="A598" s="5"/>
      <c r="B598" s="1"/>
      <c r="C598" s="1"/>
      <c r="D598" s="1"/>
      <c r="E598" s="1"/>
      <c r="F598" s="1"/>
      <c r="G598" s="1"/>
      <c r="H598" s="1"/>
      <c r="I598" s="9"/>
      <c r="J598" s="9"/>
      <c r="K598" s="9"/>
    </row>
    <row r="599" spans="1:11" ht="15">
      <c r="A599" s="5"/>
      <c r="B599" s="1"/>
      <c r="C599" s="1"/>
      <c r="D599" s="1"/>
      <c r="E599" s="1"/>
      <c r="F599" s="1"/>
      <c r="G599" s="1"/>
      <c r="H599" s="1"/>
      <c r="I599" s="9"/>
      <c r="J599" s="9"/>
      <c r="K599" s="9"/>
    </row>
    <row r="600" spans="1:11" ht="15">
      <c r="A600" s="5"/>
      <c r="B600" s="1"/>
      <c r="C600" s="1"/>
      <c r="D600" s="1"/>
      <c r="E600" s="1"/>
      <c r="F600" s="1"/>
      <c r="G600" s="1"/>
      <c r="H600" s="1"/>
      <c r="I600" s="9"/>
      <c r="J600" s="9"/>
      <c r="K600" s="9"/>
    </row>
    <row r="601" spans="1:11" ht="15">
      <c r="A601" s="5"/>
      <c r="B601" s="1"/>
      <c r="C601" s="1"/>
      <c r="D601" s="1"/>
      <c r="E601" s="1"/>
      <c r="F601" s="1"/>
      <c r="G601" s="1"/>
      <c r="H601" s="1"/>
      <c r="I601" s="9"/>
      <c r="J601" s="9"/>
      <c r="K601" s="9"/>
    </row>
    <row r="602" spans="1:11" ht="15">
      <c r="A602" s="5"/>
      <c r="B602" s="1"/>
      <c r="C602" s="1"/>
      <c r="D602" s="1"/>
      <c r="E602" s="1"/>
      <c r="F602" s="1"/>
      <c r="G602" s="1"/>
      <c r="H602" s="1"/>
      <c r="I602" s="9"/>
      <c r="J602" s="9"/>
      <c r="K602" s="9"/>
    </row>
    <row r="603" spans="1:11" ht="15">
      <c r="A603" s="5"/>
      <c r="B603" s="1"/>
      <c r="C603" s="1"/>
      <c r="D603" s="1"/>
      <c r="E603" s="1"/>
      <c r="F603" s="1"/>
      <c r="G603" s="1"/>
      <c r="H603" s="1"/>
      <c r="I603" s="9"/>
      <c r="J603" s="9"/>
      <c r="K603" s="9"/>
    </row>
    <row r="604" spans="1:11" ht="15">
      <c r="A604" s="5"/>
      <c r="B604" s="1"/>
      <c r="C604" s="1"/>
      <c r="D604" s="1"/>
      <c r="E604" s="1"/>
      <c r="F604" s="1"/>
      <c r="G604" s="1"/>
      <c r="H604" s="1"/>
      <c r="I604" s="9"/>
      <c r="J604" s="9"/>
      <c r="K604" s="9"/>
    </row>
    <row r="605" spans="1:11" ht="15">
      <c r="A605" s="5"/>
      <c r="B605" s="1"/>
      <c r="C605" s="1"/>
      <c r="D605" s="1"/>
      <c r="E605" s="1"/>
      <c r="F605" s="1"/>
      <c r="G605" s="1"/>
      <c r="H605" s="1"/>
      <c r="I605" s="9"/>
      <c r="J605" s="9"/>
      <c r="K605" s="9"/>
    </row>
    <row r="606" spans="1:11" ht="15">
      <c r="A606" s="5"/>
      <c r="B606" s="1"/>
      <c r="C606" s="1"/>
      <c r="D606" s="1"/>
      <c r="E606" s="1"/>
      <c r="F606" s="1"/>
      <c r="G606" s="1"/>
      <c r="H606" s="1"/>
      <c r="I606" s="9"/>
      <c r="J606" s="9"/>
      <c r="K606" s="9"/>
    </row>
    <row r="607" spans="1:11" ht="15">
      <c r="A607" s="5"/>
      <c r="B607" s="1"/>
      <c r="C607" s="1"/>
      <c r="D607" s="1"/>
      <c r="E607" s="1"/>
      <c r="F607" s="1"/>
      <c r="G607" s="1"/>
      <c r="H607" s="1"/>
      <c r="I607" s="9"/>
      <c r="J607" s="9"/>
      <c r="K607" s="9"/>
    </row>
    <row r="608" spans="1:11" ht="15">
      <c r="A608" s="5"/>
      <c r="B608" s="1"/>
      <c r="C608" s="1"/>
      <c r="D608" s="1"/>
      <c r="E608" s="1"/>
      <c r="F608" s="1"/>
      <c r="G608" s="1"/>
      <c r="H608" s="1"/>
      <c r="I608" s="9"/>
      <c r="J608" s="9"/>
      <c r="K608" s="9"/>
    </row>
    <row r="609" spans="1:11" ht="15">
      <c r="A609" s="5"/>
      <c r="B609" s="1"/>
      <c r="C609" s="1"/>
      <c r="D609" s="1"/>
      <c r="E609" s="1"/>
      <c r="F609" s="1"/>
      <c r="G609" s="1"/>
      <c r="H609" s="1"/>
      <c r="I609" s="9"/>
      <c r="J609" s="9"/>
      <c r="K609" s="9"/>
    </row>
    <row r="610" spans="1:11" ht="15">
      <c r="A610" s="5"/>
      <c r="B610" s="1"/>
      <c r="C610" s="1"/>
      <c r="D610" s="1"/>
      <c r="E610" s="1"/>
      <c r="F610" s="1"/>
      <c r="G610" s="1"/>
      <c r="H610" s="1"/>
      <c r="I610" s="9"/>
      <c r="J610" s="9"/>
      <c r="K610" s="9"/>
    </row>
    <row r="611" spans="1:11" ht="15">
      <c r="A611" s="5"/>
      <c r="B611" s="1"/>
      <c r="C611" s="1"/>
      <c r="D611" s="1"/>
      <c r="E611" s="1"/>
      <c r="F611" s="1"/>
      <c r="G611" s="1"/>
      <c r="H611" s="1"/>
      <c r="I611" s="9"/>
      <c r="J611" s="9"/>
      <c r="K611" s="9"/>
    </row>
    <row r="612" spans="1:11" ht="15">
      <c r="A612" s="5"/>
      <c r="B612" s="1"/>
      <c r="C612" s="1"/>
      <c r="D612" s="1"/>
      <c r="E612" s="1"/>
      <c r="F612" s="1"/>
      <c r="G612" s="1"/>
      <c r="H612" s="1"/>
      <c r="I612" s="9"/>
      <c r="J612" s="9"/>
      <c r="K612" s="9"/>
    </row>
    <row r="613" spans="1:11" ht="15">
      <c r="A613" s="5"/>
      <c r="B613" s="1"/>
      <c r="C613" s="1"/>
      <c r="D613" s="1"/>
      <c r="E613" s="1"/>
      <c r="F613" s="1"/>
      <c r="G613" s="1"/>
      <c r="H613" s="1"/>
      <c r="I613" s="9"/>
      <c r="J613" s="9"/>
      <c r="K613" s="9"/>
    </row>
    <row r="614" spans="1:11" ht="15">
      <c r="A614" s="5"/>
      <c r="B614" s="1"/>
      <c r="C614" s="1"/>
      <c r="D614" s="1"/>
      <c r="E614" s="1"/>
      <c r="F614" s="1"/>
      <c r="G614" s="1"/>
      <c r="H614" s="1"/>
      <c r="I614" s="9"/>
      <c r="J614" s="9"/>
      <c r="K614" s="9"/>
    </row>
    <row r="615" spans="1:11" ht="15">
      <c r="A615" s="5"/>
      <c r="B615" s="1"/>
      <c r="C615" s="1"/>
      <c r="D615" s="1"/>
      <c r="E615" s="1"/>
      <c r="F615" s="1"/>
      <c r="G615" s="1"/>
      <c r="H615" s="1"/>
      <c r="I615" s="9"/>
      <c r="J615" s="9"/>
      <c r="K615" s="9"/>
    </row>
    <row r="616" spans="1:11" ht="15">
      <c r="A616" s="5"/>
      <c r="B616" s="1"/>
      <c r="C616" s="1"/>
      <c r="D616" s="1"/>
      <c r="E616" s="1"/>
      <c r="F616" s="1"/>
      <c r="G616" s="1"/>
      <c r="H616" s="1"/>
      <c r="I616" s="9"/>
      <c r="J616" s="9"/>
      <c r="K616" s="9"/>
    </row>
    <row r="617" spans="1:11" ht="15">
      <c r="A617" s="5"/>
      <c r="B617" s="1"/>
      <c r="C617" s="1"/>
      <c r="D617" s="1"/>
      <c r="E617" s="1"/>
      <c r="F617" s="1"/>
      <c r="G617" s="1"/>
      <c r="H617" s="1"/>
      <c r="I617" s="9"/>
      <c r="J617" s="9"/>
      <c r="K617" s="9"/>
    </row>
    <row r="618" spans="1:11" ht="15">
      <c r="A618" s="5"/>
      <c r="B618" s="1"/>
      <c r="C618" s="1"/>
      <c r="D618" s="1"/>
      <c r="E618" s="1"/>
      <c r="F618" s="1"/>
      <c r="G618" s="1"/>
      <c r="H618" s="1"/>
      <c r="I618" s="9"/>
      <c r="J618" s="9"/>
      <c r="K618" s="9"/>
    </row>
    <row r="619" spans="1:11" ht="15">
      <c r="A619" s="5"/>
      <c r="B619" s="1"/>
      <c r="C619" s="1"/>
      <c r="D619" s="1"/>
      <c r="E619" s="1"/>
      <c r="F619" s="1"/>
      <c r="G619" s="1"/>
      <c r="H619" s="1"/>
      <c r="I619" s="9"/>
      <c r="J619" s="9"/>
      <c r="K619" s="9"/>
    </row>
    <row r="620" spans="1:11" ht="15">
      <c r="A620" s="5"/>
      <c r="B620" s="1"/>
      <c r="C620" s="1"/>
      <c r="D620" s="1"/>
      <c r="E620" s="1"/>
      <c r="F620" s="1"/>
      <c r="G620" s="1"/>
      <c r="H620" s="1"/>
      <c r="I620" s="9"/>
      <c r="J620" s="9"/>
      <c r="K620" s="9"/>
    </row>
    <row r="621" spans="1:11" ht="15">
      <c r="A621" s="5"/>
      <c r="B621" s="1"/>
      <c r="C621" s="1"/>
      <c r="D621" s="1"/>
      <c r="E621" s="1"/>
      <c r="F621" s="1"/>
      <c r="G621" s="1"/>
      <c r="H621" s="1"/>
      <c r="I621" s="9"/>
      <c r="J621" s="9"/>
      <c r="K621" s="9"/>
    </row>
    <row r="622" spans="1:11" ht="15">
      <c r="A622" s="5"/>
      <c r="B622" s="1"/>
      <c r="C622" s="1"/>
      <c r="D622" s="1"/>
      <c r="E622" s="1"/>
      <c r="F622" s="1"/>
      <c r="G622" s="1"/>
      <c r="H622" s="1"/>
      <c r="I622" s="9"/>
      <c r="J622" s="9"/>
      <c r="K622" s="9"/>
    </row>
    <row r="623" spans="1:11" ht="15">
      <c r="A623" s="5"/>
      <c r="B623" s="1"/>
      <c r="C623" s="1"/>
      <c r="D623" s="1"/>
      <c r="E623" s="1"/>
      <c r="F623" s="1"/>
      <c r="G623" s="1"/>
      <c r="H623" s="1"/>
      <c r="I623" s="9"/>
      <c r="J623" s="9"/>
      <c r="K623" s="9"/>
    </row>
    <row r="624" spans="1:11" ht="15">
      <c r="A624" s="5"/>
      <c r="B624" s="1"/>
      <c r="C624" s="1"/>
      <c r="D624" s="1"/>
      <c r="E624" s="1"/>
      <c r="F624" s="1"/>
      <c r="G624" s="1"/>
      <c r="H624" s="1"/>
      <c r="I624" s="9"/>
      <c r="J624" s="9"/>
      <c r="K624" s="9"/>
    </row>
    <row r="625" spans="1:11" ht="15">
      <c r="A625" s="5"/>
      <c r="B625" s="1"/>
      <c r="C625" s="1"/>
      <c r="D625" s="1"/>
      <c r="E625" s="1"/>
      <c r="F625" s="1"/>
      <c r="G625" s="1"/>
      <c r="H625" s="1"/>
      <c r="I625" s="9"/>
      <c r="J625" s="9"/>
      <c r="K625" s="9"/>
    </row>
    <row r="626" spans="1:11" ht="15">
      <c r="A626" s="5"/>
      <c r="B626" s="1"/>
      <c r="C626" s="1"/>
      <c r="D626" s="1"/>
      <c r="E626" s="1"/>
      <c r="F626" s="1"/>
      <c r="G626" s="1"/>
      <c r="H626" s="1"/>
      <c r="I626" s="9"/>
      <c r="J626" s="9"/>
      <c r="K626" s="9"/>
    </row>
    <row r="627" spans="1:11" ht="15">
      <c r="A627" s="5"/>
      <c r="B627" s="1"/>
      <c r="C627" s="1"/>
      <c r="D627" s="1"/>
      <c r="E627" s="1"/>
      <c r="F627" s="1"/>
      <c r="G627" s="1"/>
      <c r="H627" s="1"/>
      <c r="I627" s="9"/>
      <c r="J627" s="9"/>
      <c r="K627" s="9"/>
    </row>
    <row r="628" spans="1:11" ht="15">
      <c r="A628" s="5"/>
      <c r="B628" s="1"/>
      <c r="C628" s="1"/>
      <c r="D628" s="1"/>
      <c r="E628" s="1"/>
      <c r="F628" s="1"/>
      <c r="G628" s="1"/>
      <c r="H628" s="1"/>
      <c r="I628" s="9"/>
      <c r="J628" s="9"/>
      <c r="K628" s="9"/>
    </row>
    <row r="629" spans="1:11" ht="15">
      <c r="A629" s="5"/>
      <c r="B629" s="1"/>
      <c r="C629" s="1"/>
      <c r="D629" s="1"/>
      <c r="E629" s="1"/>
      <c r="F629" s="1"/>
      <c r="G629" s="1"/>
      <c r="H629" s="1"/>
      <c r="I629" s="9"/>
      <c r="J629" s="9"/>
      <c r="K629" s="9"/>
    </row>
    <row r="630" spans="1:11" ht="15">
      <c r="A630" s="5"/>
      <c r="B630" s="1"/>
      <c r="C630" s="1"/>
      <c r="D630" s="1"/>
      <c r="E630" s="1"/>
      <c r="F630" s="1"/>
      <c r="G630" s="1"/>
      <c r="H630" s="1"/>
      <c r="I630" s="9"/>
      <c r="J630" s="9"/>
      <c r="K630" s="9"/>
    </row>
    <row r="631" spans="1:11" ht="15">
      <c r="A631" s="5"/>
      <c r="B631" s="1"/>
      <c r="C631" s="1"/>
      <c r="D631" s="1"/>
      <c r="E631" s="1"/>
      <c r="F631" s="1"/>
      <c r="G631" s="1"/>
      <c r="H631" s="1"/>
      <c r="I631" s="9"/>
      <c r="J631" s="9"/>
      <c r="K631" s="9"/>
    </row>
    <row r="632" spans="1:11" ht="15">
      <c r="A632" s="5"/>
      <c r="B632" s="1"/>
      <c r="C632" s="1"/>
      <c r="D632" s="1"/>
      <c r="E632" s="1"/>
      <c r="F632" s="1"/>
      <c r="G632" s="1"/>
      <c r="H632" s="1"/>
      <c r="I632" s="9"/>
      <c r="J632" s="9"/>
      <c r="K632" s="9"/>
    </row>
    <row r="633" spans="1:11" ht="15">
      <c r="A633" s="5"/>
      <c r="B633" s="1"/>
      <c r="C633" s="1"/>
      <c r="D633" s="1"/>
      <c r="E633" s="1"/>
      <c r="F633" s="1"/>
      <c r="G633" s="1"/>
      <c r="H633" s="1"/>
      <c r="I633" s="9"/>
      <c r="J633" s="9"/>
      <c r="K633" s="9"/>
    </row>
    <row r="634" spans="1:11" ht="15">
      <c r="A634" s="5"/>
      <c r="B634" s="1"/>
      <c r="C634" s="1"/>
      <c r="D634" s="1"/>
      <c r="E634" s="1"/>
      <c r="F634" s="1"/>
      <c r="G634" s="1"/>
      <c r="H634" s="1"/>
      <c r="I634" s="9"/>
      <c r="J634" s="9"/>
      <c r="K634" s="9"/>
    </row>
    <row r="635" spans="1:11" ht="15">
      <c r="A635" s="5"/>
      <c r="B635" s="1"/>
      <c r="C635" s="1"/>
      <c r="D635" s="1"/>
      <c r="E635" s="1"/>
      <c r="F635" s="1"/>
      <c r="G635" s="1"/>
      <c r="H635" s="1"/>
      <c r="I635" s="9"/>
      <c r="J635" s="9"/>
      <c r="K635" s="9"/>
    </row>
    <row r="636" spans="1:11" ht="15">
      <c r="A636" s="5"/>
      <c r="B636" s="1"/>
      <c r="C636" s="1"/>
      <c r="D636" s="1"/>
      <c r="E636" s="1"/>
      <c r="F636" s="1"/>
      <c r="G636" s="1"/>
      <c r="H636" s="1"/>
      <c r="I636" s="9"/>
      <c r="J636" s="9"/>
      <c r="K636" s="9"/>
    </row>
    <row r="637" spans="1:11" ht="15">
      <c r="A637" s="5"/>
      <c r="B637" s="1"/>
      <c r="C637" s="1"/>
      <c r="D637" s="1"/>
      <c r="E637" s="1"/>
      <c r="F637" s="1"/>
      <c r="G637" s="1"/>
      <c r="H637" s="1"/>
      <c r="I637" s="9"/>
      <c r="J637" s="9"/>
      <c r="K637" s="9"/>
    </row>
    <row r="638" spans="1:11" ht="15">
      <c r="A638" s="5"/>
      <c r="B638" s="1"/>
      <c r="C638" s="1"/>
      <c r="D638" s="1"/>
      <c r="E638" s="1"/>
      <c r="F638" s="1"/>
      <c r="G638" s="1"/>
      <c r="H638" s="1"/>
      <c r="I638" s="9"/>
      <c r="J638" s="9"/>
      <c r="K638" s="9"/>
    </row>
    <row r="639" spans="1:11" ht="15">
      <c r="A639" s="5"/>
      <c r="B639" s="1"/>
      <c r="C639" s="1"/>
      <c r="D639" s="1"/>
      <c r="E639" s="1"/>
      <c r="F639" s="1"/>
      <c r="G639" s="1"/>
      <c r="H639" s="1"/>
      <c r="I639" s="9"/>
      <c r="J639" s="9"/>
      <c r="K639" s="9"/>
    </row>
    <row r="640" spans="1:11" ht="15">
      <c r="A640" s="5"/>
      <c r="B640" s="1"/>
      <c r="C640" s="1"/>
      <c r="D640" s="1"/>
      <c r="E640" s="1"/>
      <c r="F640" s="1"/>
      <c r="G640" s="1"/>
      <c r="H640" s="1"/>
      <c r="I640" s="9"/>
      <c r="J640" s="9"/>
      <c r="K640" s="9"/>
    </row>
    <row r="641" spans="1:11" ht="15">
      <c r="A641" s="5"/>
      <c r="B641" s="1"/>
      <c r="C641" s="1"/>
      <c r="D641" s="1"/>
      <c r="E641" s="1"/>
      <c r="F641" s="1"/>
      <c r="G641" s="1"/>
      <c r="H641" s="1"/>
      <c r="I641" s="9"/>
      <c r="J641" s="9"/>
      <c r="K641" s="9"/>
    </row>
    <row r="642" spans="1:11" ht="15">
      <c r="A642" s="5"/>
      <c r="B642" s="1"/>
      <c r="C642" s="1"/>
      <c r="D642" s="1"/>
      <c r="E642" s="1"/>
      <c r="F642" s="1"/>
      <c r="G642" s="1"/>
      <c r="H642" s="1"/>
      <c r="I642" s="9"/>
      <c r="J642" s="9"/>
      <c r="K642" s="9"/>
    </row>
    <row r="643" spans="1:11" ht="15">
      <c r="A643" s="5"/>
      <c r="B643" s="1"/>
      <c r="C643" s="1"/>
      <c r="D643" s="1"/>
      <c r="E643" s="1"/>
      <c r="F643" s="1"/>
      <c r="G643" s="1"/>
      <c r="H643" s="1"/>
      <c r="I643" s="9"/>
      <c r="J643" s="9"/>
      <c r="K643" s="9"/>
    </row>
    <row r="644" spans="1:11" ht="15">
      <c r="A644" s="5"/>
      <c r="B644" s="1"/>
      <c r="C644" s="1"/>
      <c r="D644" s="1"/>
      <c r="E644" s="1"/>
      <c r="F644" s="1"/>
      <c r="G644" s="1"/>
      <c r="H644" s="1"/>
      <c r="I644" s="9"/>
      <c r="J644" s="9"/>
      <c r="K644" s="9"/>
    </row>
    <row r="645" spans="1:11" ht="15">
      <c r="A645" s="5"/>
      <c r="B645" s="1"/>
      <c r="C645" s="1"/>
      <c r="D645" s="1"/>
      <c r="E645" s="1"/>
      <c r="F645" s="1"/>
      <c r="G645" s="1"/>
      <c r="H645" s="1"/>
      <c r="I645" s="9"/>
      <c r="J645" s="9"/>
      <c r="K645" s="9"/>
    </row>
    <row r="646" spans="1:11" ht="15">
      <c r="A646" s="5"/>
      <c r="B646" s="1"/>
      <c r="C646" s="1"/>
      <c r="D646" s="1"/>
      <c r="E646" s="1"/>
      <c r="F646" s="1"/>
      <c r="G646" s="1"/>
      <c r="H646" s="1"/>
      <c r="I646" s="9"/>
      <c r="J646" s="9"/>
      <c r="K646" s="9"/>
    </row>
    <row r="647" spans="1:11" ht="15">
      <c r="A647" s="5"/>
      <c r="B647" s="1"/>
      <c r="C647" s="1"/>
      <c r="D647" s="1"/>
      <c r="E647" s="1"/>
      <c r="F647" s="1"/>
      <c r="G647" s="1"/>
      <c r="H647" s="1"/>
      <c r="I647" s="9"/>
      <c r="J647" s="9"/>
      <c r="K647" s="9"/>
    </row>
    <row r="648" spans="1:11" ht="15">
      <c r="A648" s="5"/>
      <c r="B648" s="1"/>
      <c r="C648" s="1"/>
      <c r="D648" s="1"/>
      <c r="E648" s="1"/>
      <c r="F648" s="1"/>
      <c r="G648" s="1"/>
      <c r="H648" s="1"/>
      <c r="I648" s="9"/>
      <c r="J648" s="9"/>
      <c r="K648" s="9"/>
    </row>
    <row r="649" spans="1:11" ht="15">
      <c r="A649" s="5"/>
      <c r="B649" s="1"/>
      <c r="C649" s="1"/>
      <c r="D649" s="1"/>
      <c r="E649" s="1"/>
      <c r="F649" s="1"/>
      <c r="G649" s="1"/>
      <c r="H649" s="1"/>
      <c r="I649" s="9"/>
      <c r="J649" s="9"/>
      <c r="K649" s="9"/>
    </row>
    <row r="650" spans="1:11" ht="15">
      <c r="A650" s="5"/>
      <c r="B650" s="1"/>
      <c r="C650" s="1"/>
      <c r="D650" s="1"/>
      <c r="E650" s="1"/>
      <c r="F650" s="1"/>
      <c r="G650" s="1"/>
      <c r="H650" s="1"/>
      <c r="I650" s="9"/>
      <c r="J650" s="9"/>
      <c r="K650" s="9"/>
    </row>
    <row r="651" spans="1:11" ht="15">
      <c r="A651" s="5"/>
      <c r="B651" s="1"/>
      <c r="C651" s="1"/>
      <c r="D651" s="1"/>
      <c r="E651" s="1"/>
      <c r="F651" s="1"/>
      <c r="G651" s="1"/>
      <c r="H651" s="1"/>
      <c r="I651" s="9"/>
      <c r="J651" s="9"/>
      <c r="K651" s="9"/>
    </row>
    <row r="652" spans="1:11" ht="15">
      <c r="A652" s="5"/>
      <c r="B652" s="1"/>
      <c r="C652" s="1"/>
      <c r="D652" s="1"/>
      <c r="E652" s="1"/>
      <c r="F652" s="1"/>
      <c r="G652" s="1"/>
      <c r="H652" s="1"/>
      <c r="I652" s="9"/>
      <c r="J652" s="9"/>
      <c r="K652" s="9"/>
    </row>
    <row r="653" spans="1:11" ht="15">
      <c r="A653" s="5"/>
      <c r="B653" s="1"/>
      <c r="C653" s="1"/>
      <c r="D653" s="1"/>
      <c r="E653" s="1"/>
      <c r="F653" s="1"/>
      <c r="G653" s="1"/>
      <c r="H653" s="1"/>
      <c r="I653" s="9"/>
      <c r="J653" s="9"/>
      <c r="K653" s="9"/>
    </row>
    <row r="654" spans="1:11" ht="15">
      <c r="A654" s="5"/>
      <c r="B654" s="1"/>
      <c r="C654" s="1"/>
      <c r="D654" s="1"/>
      <c r="E654" s="1"/>
      <c r="F654" s="1"/>
      <c r="G654" s="1"/>
      <c r="H654" s="1"/>
      <c r="I654" s="9"/>
      <c r="J654" s="9"/>
      <c r="K654" s="9"/>
    </row>
    <row r="655" spans="1:11" ht="15">
      <c r="A655" s="5"/>
      <c r="B655" s="1"/>
      <c r="C655" s="1"/>
      <c r="D655" s="1"/>
      <c r="E655" s="1"/>
      <c r="F655" s="1"/>
      <c r="G655" s="1"/>
      <c r="H655" s="1"/>
      <c r="I655" s="9"/>
      <c r="J655" s="9"/>
      <c r="K655" s="9"/>
    </row>
    <row r="656" spans="1:11" ht="15">
      <c r="A656" s="5"/>
      <c r="B656" s="1"/>
      <c r="C656" s="1"/>
      <c r="D656" s="1"/>
      <c r="E656" s="1"/>
      <c r="F656" s="1"/>
      <c r="G656" s="1"/>
      <c r="H656" s="1"/>
      <c r="I656" s="9"/>
      <c r="J656" s="9"/>
      <c r="K656" s="9"/>
    </row>
    <row r="657" spans="1:11" ht="15">
      <c r="A657" s="5"/>
      <c r="B657" s="1"/>
      <c r="C657" s="1"/>
      <c r="D657" s="1"/>
      <c r="E657" s="1"/>
      <c r="F657" s="1"/>
      <c r="G657" s="1"/>
      <c r="H657" s="1"/>
      <c r="I657" s="9"/>
      <c r="J657" s="9"/>
      <c r="K657" s="9"/>
    </row>
    <row r="658" spans="1:11" ht="15">
      <c r="A658" s="5"/>
      <c r="B658" s="1"/>
      <c r="C658" s="1"/>
      <c r="D658" s="1"/>
      <c r="E658" s="1"/>
      <c r="F658" s="1"/>
      <c r="G658" s="1"/>
      <c r="H658" s="1"/>
      <c r="I658" s="9"/>
      <c r="J658" s="9"/>
      <c r="K658" s="9"/>
    </row>
    <row r="659" spans="1:11" ht="15">
      <c r="A659" s="5"/>
      <c r="B659" s="1"/>
      <c r="C659" s="1"/>
      <c r="D659" s="1"/>
      <c r="E659" s="1"/>
      <c r="F659" s="1"/>
      <c r="G659" s="1"/>
      <c r="H659" s="1"/>
      <c r="I659" s="9"/>
      <c r="J659" s="9"/>
      <c r="K659" s="9"/>
    </row>
    <row r="660" spans="1:11" ht="15">
      <c r="A660" s="5"/>
      <c r="B660" s="1"/>
      <c r="C660" s="1"/>
      <c r="D660" s="1"/>
      <c r="E660" s="1"/>
      <c r="F660" s="1"/>
      <c r="G660" s="1"/>
      <c r="H660" s="1"/>
      <c r="I660" s="9"/>
      <c r="J660" s="9"/>
      <c r="K660" s="9"/>
    </row>
    <row r="661" spans="1:11" ht="15">
      <c r="A661" s="5"/>
      <c r="B661" s="1"/>
      <c r="C661" s="1"/>
      <c r="D661" s="1"/>
      <c r="E661" s="1"/>
      <c r="F661" s="1"/>
      <c r="G661" s="1"/>
      <c r="H661" s="1"/>
      <c r="I661" s="9"/>
      <c r="J661" s="9"/>
      <c r="K661" s="9"/>
    </row>
    <row r="662" spans="1:11" ht="15">
      <c r="A662" s="5"/>
      <c r="B662" s="1"/>
      <c r="C662" s="1"/>
      <c r="D662" s="1"/>
      <c r="E662" s="1"/>
      <c r="F662" s="1"/>
      <c r="G662" s="1"/>
      <c r="H662" s="1"/>
      <c r="I662" s="9"/>
      <c r="J662" s="9"/>
      <c r="K662" s="9"/>
    </row>
    <row r="663" spans="1:11" ht="15">
      <c r="A663" s="5"/>
      <c r="B663" s="1"/>
      <c r="C663" s="1"/>
      <c r="D663" s="1"/>
      <c r="E663" s="1"/>
      <c r="F663" s="1"/>
      <c r="G663" s="1"/>
      <c r="H663" s="1"/>
      <c r="I663" s="9"/>
      <c r="J663" s="9"/>
      <c r="K663" s="9"/>
    </row>
    <row r="664" spans="1:11" ht="15">
      <c r="A664" s="5"/>
      <c r="B664" s="1"/>
      <c r="C664" s="1"/>
      <c r="D664" s="1"/>
      <c r="E664" s="1"/>
      <c r="F664" s="1"/>
      <c r="G664" s="1"/>
      <c r="H664" s="1"/>
      <c r="I664" s="9"/>
      <c r="J664" s="9"/>
      <c r="K664" s="9"/>
    </row>
    <row r="665" spans="1:11" ht="15">
      <c r="A665" s="5"/>
      <c r="B665" s="1"/>
      <c r="C665" s="1"/>
      <c r="D665" s="1"/>
      <c r="E665" s="1"/>
      <c r="F665" s="1"/>
      <c r="G665" s="1"/>
      <c r="H665" s="1"/>
      <c r="I665" s="9"/>
      <c r="J665" s="9"/>
      <c r="K665" s="9"/>
    </row>
    <row r="666" spans="1:11" ht="15">
      <c r="A666" s="5"/>
      <c r="B666" s="1"/>
      <c r="C666" s="1"/>
      <c r="D666" s="1"/>
      <c r="E666" s="1"/>
      <c r="F666" s="1"/>
      <c r="G666" s="1"/>
      <c r="H666" s="1"/>
      <c r="I666" s="9"/>
      <c r="J666" s="9"/>
      <c r="K666" s="9"/>
    </row>
    <row r="667" spans="1:11" ht="15">
      <c r="A667" s="5"/>
      <c r="B667" s="1"/>
      <c r="C667" s="1"/>
      <c r="D667" s="1"/>
      <c r="E667" s="1"/>
      <c r="F667" s="1"/>
      <c r="G667" s="1"/>
      <c r="H667" s="1"/>
      <c r="I667" s="9"/>
      <c r="J667" s="9"/>
      <c r="K667" s="9"/>
    </row>
    <row r="668" spans="1:11" ht="15">
      <c r="A668" s="5"/>
      <c r="B668" s="1"/>
      <c r="C668" s="1"/>
      <c r="D668" s="1"/>
      <c r="E668" s="1"/>
      <c r="F668" s="1"/>
      <c r="G668" s="1"/>
      <c r="H668" s="1"/>
      <c r="I668" s="9"/>
      <c r="J668" s="9"/>
      <c r="K668" s="9"/>
    </row>
    <row r="669" spans="1:11" ht="15">
      <c r="A669" s="5"/>
      <c r="B669" s="1"/>
      <c r="C669" s="1"/>
      <c r="D669" s="1"/>
      <c r="E669" s="1"/>
      <c r="F669" s="1"/>
      <c r="G669" s="1"/>
      <c r="H669" s="1"/>
      <c r="I669" s="9"/>
      <c r="J669" s="9"/>
      <c r="K669" s="9"/>
    </row>
    <row r="670" spans="1:11" ht="15">
      <c r="A670" s="5"/>
      <c r="B670" s="1"/>
      <c r="C670" s="1"/>
      <c r="D670" s="1"/>
      <c r="E670" s="1"/>
      <c r="F670" s="1"/>
      <c r="G670" s="1"/>
      <c r="H670" s="1"/>
      <c r="I670" s="9"/>
      <c r="J670" s="9"/>
      <c r="K670" s="9"/>
    </row>
    <row r="671" spans="1:11" ht="15">
      <c r="A671" s="5"/>
      <c r="B671" s="1"/>
      <c r="C671" s="1"/>
      <c r="D671" s="1"/>
      <c r="E671" s="1"/>
      <c r="F671" s="1"/>
      <c r="G671" s="1"/>
      <c r="H671" s="1"/>
      <c r="I671" s="9"/>
      <c r="J671" s="9"/>
      <c r="K671" s="9"/>
    </row>
    <row r="672" spans="1:11" ht="15">
      <c r="A672" s="5"/>
      <c r="B672" s="1"/>
      <c r="C672" s="1"/>
      <c r="D672" s="1"/>
      <c r="E672" s="1"/>
      <c r="F672" s="1"/>
      <c r="G672" s="1"/>
      <c r="H672" s="1"/>
      <c r="I672" s="9"/>
      <c r="J672" s="9"/>
      <c r="K672" s="9"/>
    </row>
    <row r="673" spans="1:11" ht="15">
      <c r="A673" s="5"/>
      <c r="B673" s="1"/>
      <c r="C673" s="1"/>
      <c r="D673" s="1"/>
      <c r="E673" s="1"/>
      <c r="F673" s="1"/>
      <c r="G673" s="1"/>
      <c r="H673" s="1"/>
      <c r="I673" s="9"/>
      <c r="J673" s="9"/>
      <c r="K673" s="9"/>
    </row>
    <row r="674" spans="1:11" ht="15">
      <c r="A674" s="5"/>
      <c r="B674" s="1"/>
      <c r="C674" s="1"/>
      <c r="D674" s="1"/>
      <c r="E674" s="1"/>
      <c r="F674" s="1"/>
      <c r="G674" s="1"/>
      <c r="H674" s="1"/>
      <c r="I674" s="9"/>
      <c r="J674" s="9"/>
      <c r="K674" s="9"/>
    </row>
    <row r="675" spans="1:11" ht="15">
      <c r="A675" s="5"/>
      <c r="B675" s="1"/>
      <c r="C675" s="1"/>
      <c r="D675" s="1"/>
      <c r="E675" s="1"/>
      <c r="F675" s="1"/>
      <c r="G675" s="1"/>
      <c r="H675" s="1"/>
      <c r="I675" s="9"/>
      <c r="J675" s="9"/>
      <c r="K675" s="9"/>
    </row>
    <row r="676" spans="1:11" ht="15">
      <c r="A676" s="5"/>
      <c r="B676" s="1"/>
      <c r="C676" s="1"/>
      <c r="D676" s="1"/>
      <c r="E676" s="1"/>
      <c r="F676" s="1"/>
      <c r="G676" s="1"/>
      <c r="H676" s="1"/>
      <c r="I676" s="9"/>
      <c r="J676" s="9"/>
      <c r="K676" s="9"/>
    </row>
    <row r="677" spans="1:11" ht="15">
      <c r="A677" s="5"/>
      <c r="B677" s="1"/>
      <c r="C677" s="1"/>
      <c r="D677" s="1"/>
      <c r="E677" s="1"/>
      <c r="F677" s="1"/>
      <c r="G677" s="1"/>
      <c r="H677" s="1"/>
      <c r="I677" s="9"/>
      <c r="J677" s="9"/>
      <c r="K677" s="9"/>
    </row>
    <row r="678" spans="1:11" ht="15">
      <c r="A678" s="5"/>
      <c r="B678" s="1"/>
      <c r="C678" s="1"/>
      <c r="D678" s="1"/>
      <c r="E678" s="1"/>
      <c r="F678" s="1"/>
      <c r="G678" s="1"/>
      <c r="H678" s="1"/>
      <c r="I678" s="9"/>
      <c r="J678" s="9"/>
      <c r="K678" s="9"/>
    </row>
    <row r="679" spans="1:11" ht="15">
      <c r="A679" s="5"/>
      <c r="B679" s="1"/>
      <c r="C679" s="1"/>
      <c r="D679" s="1"/>
      <c r="E679" s="1"/>
      <c r="F679" s="1"/>
      <c r="G679" s="1"/>
      <c r="H679" s="1"/>
      <c r="I679" s="9"/>
      <c r="J679" s="9"/>
      <c r="K679" s="9"/>
    </row>
    <row r="680" spans="1:11" ht="15">
      <c r="A680" s="5"/>
      <c r="B680" s="1"/>
      <c r="C680" s="1"/>
      <c r="D680" s="1"/>
      <c r="E680" s="1"/>
      <c r="F680" s="1"/>
      <c r="G680" s="1"/>
      <c r="H680" s="1"/>
      <c r="I680" s="9"/>
      <c r="J680" s="9"/>
      <c r="K680" s="9"/>
    </row>
    <row r="681" spans="1:11" ht="15">
      <c r="A681" s="5"/>
      <c r="B681" s="1"/>
      <c r="C681" s="1"/>
      <c r="D681" s="1"/>
      <c r="E681" s="1"/>
      <c r="F681" s="1"/>
      <c r="G681" s="1"/>
      <c r="H681" s="1"/>
      <c r="I681" s="9"/>
      <c r="J681" s="9"/>
      <c r="K681" s="9"/>
    </row>
    <row r="682" spans="1:11" ht="15">
      <c r="A682" s="5"/>
      <c r="B682" s="1"/>
      <c r="C682" s="1"/>
      <c r="D682" s="1"/>
      <c r="E682" s="1"/>
      <c r="F682" s="1"/>
      <c r="G682" s="1"/>
      <c r="H682" s="1"/>
      <c r="I682" s="9"/>
      <c r="J682" s="9"/>
      <c r="K682" s="9"/>
    </row>
    <row r="683" spans="1:11" ht="15">
      <c r="A683" s="5"/>
      <c r="B683" s="1"/>
      <c r="C683" s="1"/>
      <c r="D683" s="1"/>
      <c r="E683" s="1"/>
      <c r="F683" s="1"/>
      <c r="G683" s="1"/>
      <c r="H683" s="1"/>
      <c r="I683" s="9"/>
      <c r="J683" s="9"/>
      <c r="K683" s="9"/>
    </row>
    <row r="684" spans="1:11" ht="15">
      <c r="A684" s="5"/>
      <c r="B684" s="1"/>
      <c r="C684" s="1"/>
      <c r="D684" s="1"/>
      <c r="E684" s="1"/>
      <c r="F684" s="1"/>
      <c r="G684" s="1"/>
      <c r="H684" s="1"/>
      <c r="I684" s="9"/>
      <c r="J684" s="9"/>
      <c r="K684" s="9"/>
    </row>
    <row r="685" spans="1:11" ht="15">
      <c r="A685" s="5"/>
      <c r="B685" s="1"/>
      <c r="C685" s="1"/>
      <c r="D685" s="1"/>
      <c r="E685" s="1"/>
      <c r="F685" s="1"/>
      <c r="G685" s="1"/>
      <c r="H685" s="1"/>
      <c r="I685" s="9"/>
      <c r="J685" s="9"/>
      <c r="K685" s="9"/>
    </row>
    <row r="686" spans="1:11" ht="15">
      <c r="A686" s="5"/>
      <c r="B686" s="1"/>
      <c r="C686" s="1"/>
      <c r="D686" s="1"/>
      <c r="E686" s="1"/>
      <c r="F686" s="1"/>
      <c r="G686" s="1"/>
      <c r="H686" s="1"/>
      <c r="I686" s="9"/>
      <c r="J686" s="9"/>
      <c r="K686" s="9"/>
    </row>
    <row r="687" spans="1:11" ht="15">
      <c r="A687" s="5"/>
      <c r="B687" s="1"/>
      <c r="C687" s="1"/>
      <c r="D687" s="1"/>
      <c r="E687" s="1"/>
      <c r="F687" s="1"/>
      <c r="G687" s="1"/>
      <c r="H687" s="1"/>
      <c r="I687" s="9"/>
      <c r="J687" s="9"/>
      <c r="K687" s="9"/>
    </row>
    <row r="688" spans="1:11" ht="15">
      <c r="A688" s="5"/>
      <c r="B688" s="1"/>
      <c r="C688" s="1"/>
      <c r="D688" s="1"/>
      <c r="E688" s="1"/>
      <c r="F688" s="1"/>
      <c r="G688" s="1"/>
      <c r="H688" s="1"/>
      <c r="I688" s="9"/>
      <c r="J688" s="9"/>
      <c r="K688" s="9"/>
    </row>
    <row r="689" spans="1:11" ht="15">
      <c r="A689" s="5"/>
      <c r="B689" s="1"/>
      <c r="C689" s="1"/>
      <c r="D689" s="1"/>
      <c r="E689" s="1"/>
      <c r="F689" s="1"/>
      <c r="G689" s="1"/>
      <c r="H689" s="1"/>
      <c r="I689" s="9"/>
      <c r="J689" s="9"/>
      <c r="K689" s="9"/>
    </row>
    <row r="690" spans="1:11" ht="15">
      <c r="A690" s="5"/>
      <c r="B690" s="1"/>
      <c r="C690" s="1"/>
      <c r="D690" s="1"/>
      <c r="E690" s="1"/>
      <c r="F690" s="1"/>
      <c r="G690" s="1"/>
      <c r="H690" s="1"/>
      <c r="I690" s="9"/>
      <c r="J690" s="9"/>
      <c r="K690" s="9"/>
    </row>
    <row r="691" spans="1:11" ht="15">
      <c r="A691" s="5"/>
      <c r="B691" s="1"/>
      <c r="C691" s="1"/>
      <c r="D691" s="1"/>
      <c r="E691" s="1"/>
      <c r="F691" s="1"/>
      <c r="G691" s="1"/>
      <c r="H691" s="1"/>
      <c r="I691" s="9"/>
      <c r="J691" s="9"/>
      <c r="K691" s="9"/>
    </row>
    <row r="692" spans="1:11" ht="15">
      <c r="A692" s="5"/>
      <c r="B692" s="1"/>
      <c r="C692" s="1"/>
      <c r="D692" s="1"/>
      <c r="E692" s="1"/>
      <c r="F692" s="1"/>
      <c r="G692" s="1"/>
      <c r="H692" s="1"/>
      <c r="I692" s="9"/>
      <c r="J692" s="9"/>
      <c r="K692" s="9"/>
    </row>
    <row r="693" spans="1:11" ht="15">
      <c r="A693" s="5"/>
      <c r="B693" s="1"/>
      <c r="C693" s="1"/>
      <c r="D693" s="1"/>
      <c r="E693" s="1"/>
      <c r="F693" s="1"/>
      <c r="G693" s="1"/>
      <c r="H693" s="1"/>
      <c r="I693" s="9"/>
      <c r="J693" s="9"/>
      <c r="K693" s="9"/>
    </row>
    <row r="694" spans="1:11" ht="15">
      <c r="A694" s="5"/>
      <c r="B694" s="1"/>
      <c r="C694" s="1"/>
      <c r="D694" s="1"/>
      <c r="E694" s="1"/>
      <c r="F694" s="1"/>
      <c r="G694" s="1"/>
      <c r="H694" s="1"/>
      <c r="I694" s="9"/>
      <c r="J694" s="9"/>
      <c r="K694" s="9"/>
    </row>
    <row r="695" spans="1:11" ht="15">
      <c r="A695" s="5"/>
      <c r="B695" s="1"/>
      <c r="C695" s="1"/>
      <c r="D695" s="1"/>
      <c r="E695" s="1"/>
      <c r="F695" s="1"/>
      <c r="G695" s="1"/>
      <c r="H695" s="1"/>
      <c r="I695" s="9"/>
      <c r="J695" s="9"/>
      <c r="K695" s="9"/>
    </row>
    <row r="696" spans="1:11" ht="15">
      <c r="A696" s="5"/>
      <c r="B696" s="1"/>
      <c r="C696" s="1"/>
      <c r="D696" s="1"/>
      <c r="E696" s="1"/>
      <c r="F696" s="1"/>
      <c r="G696" s="1"/>
      <c r="H696" s="1"/>
      <c r="I696" s="9"/>
      <c r="J696" s="9"/>
      <c r="K696" s="9"/>
    </row>
    <row r="697" spans="1:11" ht="15">
      <c r="A697" s="5"/>
      <c r="B697" s="1"/>
      <c r="C697" s="1"/>
      <c r="D697" s="1"/>
      <c r="E697" s="1"/>
      <c r="F697" s="1"/>
      <c r="G697" s="1"/>
      <c r="H697" s="1"/>
      <c r="I697" s="9"/>
      <c r="J697" s="9"/>
      <c r="K697" s="9"/>
    </row>
    <row r="698" spans="1:11" ht="15">
      <c r="A698" s="5"/>
      <c r="B698" s="1"/>
      <c r="C698" s="1"/>
      <c r="D698" s="1"/>
      <c r="E698" s="1"/>
      <c r="F698" s="1"/>
      <c r="G698" s="1"/>
      <c r="H698" s="1"/>
      <c r="I698" s="9"/>
      <c r="J698" s="9"/>
      <c r="K698" s="9"/>
    </row>
    <row r="699" spans="1:11" ht="15">
      <c r="A699" s="5"/>
      <c r="B699" s="1"/>
      <c r="C699" s="1"/>
      <c r="D699" s="1"/>
      <c r="E699" s="1"/>
      <c r="F699" s="1"/>
      <c r="G699" s="1"/>
      <c r="H699" s="1"/>
      <c r="I699" s="9"/>
      <c r="J699" s="9"/>
      <c r="K699" s="9"/>
    </row>
    <row r="700" spans="1:11" ht="15">
      <c r="A700" s="5"/>
      <c r="B700" s="1"/>
      <c r="C700" s="1"/>
      <c r="D700" s="1"/>
      <c r="E700" s="1"/>
      <c r="F700" s="1"/>
      <c r="G700" s="1"/>
      <c r="H700" s="1"/>
      <c r="I700" s="9"/>
      <c r="J700" s="9"/>
      <c r="K700" s="9"/>
    </row>
    <row r="701" spans="1:11" ht="15">
      <c r="A701" s="5"/>
      <c r="B701" s="1"/>
      <c r="C701" s="1"/>
      <c r="D701" s="1"/>
      <c r="E701" s="1"/>
      <c r="F701" s="1"/>
      <c r="G701" s="1"/>
      <c r="H701" s="1"/>
      <c r="I701" s="9"/>
      <c r="J701" s="9"/>
      <c r="K701" s="9"/>
    </row>
    <row r="702" spans="1:11" ht="15">
      <c r="A702" s="5"/>
      <c r="B702" s="1"/>
      <c r="C702" s="1"/>
      <c r="D702" s="1"/>
      <c r="E702" s="1"/>
      <c r="F702" s="1"/>
      <c r="G702" s="1"/>
      <c r="H702" s="1"/>
      <c r="I702" s="9"/>
      <c r="J702" s="9"/>
      <c r="K702" s="9"/>
    </row>
    <row r="703" spans="1:11" ht="15">
      <c r="A703" s="5"/>
      <c r="B703" s="1"/>
      <c r="C703" s="1"/>
      <c r="D703" s="1"/>
      <c r="E703" s="1"/>
      <c r="F703" s="1"/>
      <c r="G703" s="1"/>
      <c r="H703" s="1"/>
      <c r="I703" s="9"/>
      <c r="J703" s="9"/>
      <c r="K703" s="9"/>
    </row>
    <row r="704" spans="1:11" ht="15">
      <c r="A704" s="5"/>
      <c r="B704" s="1"/>
      <c r="C704" s="1"/>
      <c r="D704" s="1"/>
      <c r="E704" s="1"/>
      <c r="F704" s="1"/>
      <c r="G704" s="1"/>
      <c r="H704" s="1"/>
      <c r="I704" s="9"/>
      <c r="J704" s="9"/>
      <c r="K704" s="9"/>
    </row>
    <row r="705" spans="1:11" ht="15">
      <c r="A705" s="5"/>
      <c r="B705" s="1"/>
      <c r="C705" s="1"/>
      <c r="D705" s="1"/>
      <c r="E705" s="1"/>
      <c r="F705" s="1"/>
      <c r="G705" s="1"/>
      <c r="H705" s="1"/>
      <c r="I705" s="9"/>
      <c r="J705" s="9"/>
      <c r="K705" s="9"/>
    </row>
    <row r="706" spans="1:11" ht="15">
      <c r="A706" s="5"/>
      <c r="B706" s="1"/>
      <c r="C706" s="1"/>
      <c r="D706" s="1"/>
      <c r="E706" s="1"/>
      <c r="F706" s="1"/>
      <c r="G706" s="1"/>
      <c r="H706" s="1"/>
      <c r="I706" s="9"/>
      <c r="J706" s="9"/>
      <c r="K706" s="9"/>
    </row>
    <row r="707" spans="1:11" ht="15">
      <c r="A707" s="5"/>
      <c r="B707" s="1"/>
      <c r="C707" s="1"/>
      <c r="D707" s="1"/>
      <c r="E707" s="1"/>
      <c r="F707" s="1"/>
      <c r="G707" s="1"/>
      <c r="H707" s="1"/>
      <c r="I707" s="9"/>
      <c r="J707" s="9"/>
      <c r="K707" s="9"/>
    </row>
    <row r="708" spans="1:11" ht="15">
      <c r="A708" s="5"/>
      <c r="B708" s="1"/>
      <c r="C708" s="1"/>
      <c r="D708" s="1"/>
      <c r="E708" s="1"/>
      <c r="F708" s="1"/>
      <c r="G708" s="1"/>
      <c r="H708" s="1"/>
      <c r="I708" s="9"/>
      <c r="J708" s="9"/>
      <c r="K708" s="9"/>
    </row>
    <row r="709" spans="1:11" ht="15">
      <c r="A709" s="5"/>
      <c r="B709" s="1"/>
      <c r="C709" s="1"/>
      <c r="D709" s="1"/>
      <c r="E709" s="1"/>
      <c r="F709" s="1"/>
      <c r="G709" s="1"/>
      <c r="H709" s="1"/>
      <c r="I709" s="9"/>
      <c r="J709" s="9"/>
      <c r="K709" s="9"/>
    </row>
    <row r="710" spans="1:11" ht="15">
      <c r="A710" s="5"/>
      <c r="B710" s="1"/>
      <c r="C710" s="1"/>
      <c r="D710" s="1"/>
      <c r="E710" s="1"/>
      <c r="F710" s="1"/>
      <c r="G710" s="1"/>
      <c r="H710" s="1"/>
      <c r="I710" s="9"/>
      <c r="J710" s="9"/>
      <c r="K710" s="9"/>
    </row>
    <row r="711" spans="1:11" ht="15">
      <c r="A711" s="5"/>
      <c r="B711" s="1"/>
      <c r="C711" s="1"/>
      <c r="D711" s="1"/>
      <c r="E711" s="1"/>
      <c r="F711" s="1"/>
      <c r="G711" s="1"/>
      <c r="H711" s="1"/>
      <c r="I711" s="9"/>
      <c r="J711" s="9"/>
      <c r="K711" s="9"/>
    </row>
    <row r="712" spans="1:11" ht="15">
      <c r="A712" s="5"/>
      <c r="B712" s="1"/>
      <c r="C712" s="1"/>
      <c r="D712" s="1"/>
      <c r="E712" s="1"/>
      <c r="F712" s="1"/>
      <c r="G712" s="1"/>
      <c r="H712" s="1"/>
      <c r="I712" s="9"/>
      <c r="J712" s="9"/>
      <c r="K712" s="9"/>
    </row>
    <row r="713" spans="1:11" ht="15">
      <c r="A713" s="5"/>
      <c r="B713" s="1"/>
      <c r="C713" s="1"/>
      <c r="D713" s="1"/>
      <c r="E713" s="1"/>
      <c r="F713" s="1"/>
      <c r="G713" s="1"/>
      <c r="H713" s="1"/>
      <c r="I713" s="9"/>
      <c r="J713" s="9"/>
      <c r="K713" s="9"/>
    </row>
    <row r="714" spans="1:11" ht="15">
      <c r="A714" s="5"/>
      <c r="B714" s="1"/>
      <c r="C714" s="1"/>
      <c r="D714" s="1"/>
      <c r="E714" s="1"/>
      <c r="F714" s="1"/>
      <c r="G714" s="1"/>
      <c r="H714" s="1"/>
      <c r="I714" s="9"/>
      <c r="J714" s="9"/>
      <c r="K714" s="9"/>
    </row>
    <row r="715" spans="1:11" ht="15">
      <c r="A715" s="5"/>
      <c r="B715" s="1"/>
      <c r="C715" s="1"/>
      <c r="D715" s="1"/>
      <c r="E715" s="1"/>
      <c r="F715" s="1"/>
      <c r="G715" s="1"/>
      <c r="H715" s="1"/>
      <c r="I715" s="9"/>
      <c r="J715" s="9"/>
      <c r="K715" s="9"/>
    </row>
    <row r="716" spans="1:11" ht="15">
      <c r="A716" s="5"/>
      <c r="B716" s="1"/>
      <c r="C716" s="1"/>
      <c r="D716" s="1"/>
      <c r="E716" s="1"/>
      <c r="F716" s="1"/>
      <c r="G716" s="1"/>
      <c r="H716" s="1"/>
      <c r="I716" s="9"/>
      <c r="J716" s="9"/>
      <c r="K716" s="9"/>
    </row>
    <row r="717" spans="1:11" ht="15">
      <c r="A717" s="5"/>
      <c r="B717" s="1"/>
      <c r="C717" s="1"/>
      <c r="D717" s="1"/>
      <c r="E717" s="1"/>
      <c r="F717" s="1"/>
      <c r="G717" s="1"/>
      <c r="H717" s="1"/>
      <c r="I717" s="9"/>
      <c r="J717" s="9"/>
      <c r="K717" s="9"/>
    </row>
    <row r="718" spans="1:11" ht="15">
      <c r="A718" s="5"/>
      <c r="B718" s="1"/>
      <c r="C718" s="1"/>
      <c r="D718" s="1"/>
      <c r="E718" s="1"/>
      <c r="F718" s="1"/>
      <c r="G718" s="1"/>
      <c r="H718" s="1"/>
      <c r="I718" s="9"/>
      <c r="J718" s="9"/>
      <c r="K718" s="9"/>
    </row>
    <row r="719" spans="1:11" ht="15">
      <c r="A719" s="5"/>
      <c r="B719" s="1"/>
      <c r="C719" s="1"/>
      <c r="D719" s="1"/>
      <c r="E719" s="1"/>
      <c r="F719" s="1"/>
      <c r="G719" s="1"/>
      <c r="H719" s="1"/>
      <c r="I719" s="9"/>
      <c r="J719" s="9"/>
      <c r="K719" s="9"/>
    </row>
    <row r="720" spans="2:11" ht="15">
      <c r="B720" s="1"/>
      <c r="C720" s="1"/>
      <c r="D720" s="1"/>
      <c r="E720" s="1"/>
      <c r="F720" s="1"/>
      <c r="G720" s="1"/>
      <c r="H720" s="1"/>
      <c r="I720" s="9"/>
      <c r="J720" s="9"/>
      <c r="K720" s="9"/>
    </row>
  </sheetData>
  <sheetProtection/>
  <mergeCells count="491">
    <mergeCell ref="C457:H457"/>
    <mergeCell ref="C458:H458"/>
    <mergeCell ref="C459:H459"/>
    <mergeCell ref="C461:H461"/>
    <mergeCell ref="C460:H460"/>
    <mergeCell ref="C533:H533"/>
    <mergeCell ref="C500:H500"/>
    <mergeCell ref="C498:H498"/>
    <mergeCell ref="C497:H497"/>
    <mergeCell ref="C496:H496"/>
    <mergeCell ref="C534:H534"/>
    <mergeCell ref="C535:H535"/>
    <mergeCell ref="C537:H537"/>
    <mergeCell ref="C538:H538"/>
    <mergeCell ref="C539:H539"/>
    <mergeCell ref="C501:H501"/>
    <mergeCell ref="C528:H528"/>
    <mergeCell ref="C508:H508"/>
    <mergeCell ref="C509:H509"/>
    <mergeCell ref="C506:H506"/>
    <mergeCell ref="C505:H505"/>
    <mergeCell ref="C504:H504"/>
    <mergeCell ref="C503:H503"/>
    <mergeCell ref="C517:H517"/>
    <mergeCell ref="C513:H513"/>
    <mergeCell ref="C514:H514"/>
    <mergeCell ref="C515:H515"/>
    <mergeCell ref="C511:H511"/>
    <mergeCell ref="C510:H510"/>
    <mergeCell ref="A525:K525"/>
    <mergeCell ref="A527:K527"/>
    <mergeCell ref="A532:K532"/>
    <mergeCell ref="A536:K536"/>
    <mergeCell ref="A540:K540"/>
    <mergeCell ref="C524:H524"/>
    <mergeCell ref="C526:H526"/>
    <mergeCell ref="C529:H529"/>
    <mergeCell ref="C530:H530"/>
    <mergeCell ref="C531:H531"/>
    <mergeCell ref="A502:K502"/>
    <mergeCell ref="A507:K507"/>
    <mergeCell ref="A512:K512"/>
    <mergeCell ref="A516:K516"/>
    <mergeCell ref="A520:K520"/>
    <mergeCell ref="A523:K523"/>
    <mergeCell ref="C521:H521"/>
    <mergeCell ref="C522:H522"/>
    <mergeCell ref="C519:H519"/>
    <mergeCell ref="C518:H518"/>
    <mergeCell ref="C439:H439"/>
    <mergeCell ref="C440:H440"/>
    <mergeCell ref="A447:K447"/>
    <mergeCell ref="A452:K452"/>
    <mergeCell ref="A456:K456"/>
    <mergeCell ref="A462:K462"/>
    <mergeCell ref="C442:H442"/>
    <mergeCell ref="C443:H443"/>
    <mergeCell ref="C444:H444"/>
    <mergeCell ref="C446:H446"/>
    <mergeCell ref="C271:H271"/>
    <mergeCell ref="C272:H272"/>
    <mergeCell ref="C426:H426"/>
    <mergeCell ref="C429:H429"/>
    <mergeCell ref="C430:H430"/>
    <mergeCell ref="C431:H431"/>
    <mergeCell ref="A343:K343"/>
    <mergeCell ref="A351:K351"/>
    <mergeCell ref="A365:K365"/>
    <mergeCell ref="A370:K370"/>
    <mergeCell ref="C260:H260"/>
    <mergeCell ref="C261:H261"/>
    <mergeCell ref="C265:H265"/>
    <mergeCell ref="C266:H266"/>
    <mergeCell ref="A377:K377"/>
    <mergeCell ref="C245:H245"/>
    <mergeCell ref="C251:H251"/>
    <mergeCell ref="C253:H253"/>
    <mergeCell ref="A328:K328"/>
    <mergeCell ref="A336:K336"/>
    <mergeCell ref="C237:H237"/>
    <mergeCell ref="C246:H246"/>
    <mergeCell ref="C247:H247"/>
    <mergeCell ref="C248:H248"/>
    <mergeCell ref="C249:H249"/>
    <mergeCell ref="C250:H250"/>
    <mergeCell ref="A275:K275"/>
    <mergeCell ref="A282:K282"/>
    <mergeCell ref="A304:K304"/>
    <mergeCell ref="A313:K313"/>
    <mergeCell ref="A321:K321"/>
    <mergeCell ref="C273:H273"/>
    <mergeCell ref="C274:H274"/>
    <mergeCell ref="C276:H276"/>
    <mergeCell ref="C277:H277"/>
    <mergeCell ref="C278:H278"/>
    <mergeCell ref="C229:H229"/>
    <mergeCell ref="C230:H230"/>
    <mergeCell ref="A238:K238"/>
    <mergeCell ref="A252:K252"/>
    <mergeCell ref="A259:K259"/>
    <mergeCell ref="C254:H254"/>
    <mergeCell ref="C255:H255"/>
    <mergeCell ref="C256:H256"/>
    <mergeCell ref="C257:H257"/>
    <mergeCell ref="C258:H258"/>
    <mergeCell ref="A231:K231"/>
    <mergeCell ref="C219:H219"/>
    <mergeCell ref="C220:H220"/>
    <mergeCell ref="C221:H221"/>
    <mergeCell ref="C222:H222"/>
    <mergeCell ref="C223:H223"/>
    <mergeCell ref="C224:H224"/>
    <mergeCell ref="C225:H225"/>
    <mergeCell ref="C227:H227"/>
    <mergeCell ref="C228:H228"/>
    <mergeCell ref="C214:H214"/>
    <mergeCell ref="A215:K215"/>
    <mergeCell ref="C216:H216"/>
    <mergeCell ref="C217:H217"/>
    <mergeCell ref="A218:K218"/>
    <mergeCell ref="A226:K226"/>
    <mergeCell ref="A201:K201"/>
    <mergeCell ref="A205:K205"/>
    <mergeCell ref="C199:H199"/>
    <mergeCell ref="C200:H200"/>
    <mergeCell ref="C202:H202"/>
    <mergeCell ref="C203:H203"/>
    <mergeCell ref="C204:H204"/>
    <mergeCell ref="C137:H137"/>
    <mergeCell ref="C144:H144"/>
    <mergeCell ref="C145:H145"/>
    <mergeCell ref="C146:H146"/>
    <mergeCell ref="A140:K140"/>
    <mergeCell ref="A143:K143"/>
    <mergeCell ref="C142:H142"/>
    <mergeCell ref="C141:H141"/>
    <mergeCell ref="C139:H139"/>
    <mergeCell ref="C138:H138"/>
    <mergeCell ref="C129:H129"/>
    <mergeCell ref="A130:K130"/>
    <mergeCell ref="A136:K136"/>
    <mergeCell ref="C131:H131"/>
    <mergeCell ref="C132:H132"/>
    <mergeCell ref="C133:H133"/>
    <mergeCell ref="C134:H134"/>
    <mergeCell ref="C135:H135"/>
    <mergeCell ref="C121:H121"/>
    <mergeCell ref="C123:H123"/>
    <mergeCell ref="A128:K128"/>
    <mergeCell ref="C125:H125"/>
    <mergeCell ref="C126:H126"/>
    <mergeCell ref="C127:H127"/>
    <mergeCell ref="C113:H113"/>
    <mergeCell ref="A114:K114"/>
    <mergeCell ref="A118:K118"/>
    <mergeCell ref="A124:K124"/>
    <mergeCell ref="C115:H115"/>
    <mergeCell ref="C116:H116"/>
    <mergeCell ref="C117:H117"/>
    <mergeCell ref="C119:H119"/>
    <mergeCell ref="A120:K120"/>
    <mergeCell ref="C122:H122"/>
    <mergeCell ref="C77:H77"/>
    <mergeCell ref="C78:H78"/>
    <mergeCell ref="C85:H85"/>
    <mergeCell ref="A79:K79"/>
    <mergeCell ref="C80:H80"/>
    <mergeCell ref="C81:H81"/>
    <mergeCell ref="C82:H82"/>
    <mergeCell ref="C83:H83"/>
    <mergeCell ref="C84:H84"/>
    <mergeCell ref="C21:H21"/>
    <mergeCell ref="C424:H424"/>
    <mergeCell ref="C15:H15"/>
    <mergeCell ref="C16:H16"/>
    <mergeCell ref="C17:H17"/>
    <mergeCell ref="C18:H18"/>
    <mergeCell ref="C19:H19"/>
    <mergeCell ref="C20:H20"/>
    <mergeCell ref="C73:H73"/>
    <mergeCell ref="C74:H74"/>
    <mergeCell ref="A22:K22"/>
    <mergeCell ref="A56:K56"/>
    <mergeCell ref="C425:H425"/>
    <mergeCell ref="A31:K31"/>
    <mergeCell ref="A35:K35"/>
    <mergeCell ref="A42:K42"/>
    <mergeCell ref="A51:K51"/>
    <mergeCell ref="C419:H419"/>
    <mergeCell ref="C75:H75"/>
    <mergeCell ref="C76:H76"/>
    <mergeCell ref="C427:H427"/>
    <mergeCell ref="C428:H428"/>
    <mergeCell ref="A432:K432"/>
    <mergeCell ref="A436:K436"/>
    <mergeCell ref="A441:K441"/>
    <mergeCell ref="C433:H433"/>
    <mergeCell ref="C434:H434"/>
    <mergeCell ref="C435:H435"/>
    <mergeCell ref="C437:H437"/>
    <mergeCell ref="C438:H438"/>
    <mergeCell ref="C445:H445"/>
    <mergeCell ref="C448:H448"/>
    <mergeCell ref="A475:K475"/>
    <mergeCell ref="A481:K481"/>
    <mergeCell ref="A486:K486"/>
    <mergeCell ref="A495:K495"/>
    <mergeCell ref="C492:H492"/>
    <mergeCell ref="C494:H494"/>
    <mergeCell ref="C482:H482"/>
    <mergeCell ref="C483:H483"/>
    <mergeCell ref="C463:H463"/>
    <mergeCell ref="C484:H484"/>
    <mergeCell ref="C485:H485"/>
    <mergeCell ref="C466:H466"/>
    <mergeCell ref="C467:H467"/>
    <mergeCell ref="C468:H468"/>
    <mergeCell ref="C477:H477"/>
    <mergeCell ref="C464:H464"/>
    <mergeCell ref="C465:H465"/>
    <mergeCell ref="C474:H474"/>
    <mergeCell ref="C473:H473"/>
    <mergeCell ref="C472:H472"/>
    <mergeCell ref="A469:K469"/>
    <mergeCell ref="C478:H478"/>
    <mergeCell ref="A499:K499"/>
    <mergeCell ref="C471:H471"/>
    <mergeCell ref="C470:H470"/>
    <mergeCell ref="C487:H487"/>
    <mergeCell ref="C491:H491"/>
    <mergeCell ref="C488:H488"/>
    <mergeCell ref="C489:H489"/>
    <mergeCell ref="C490:H490"/>
    <mergeCell ref="C476:H476"/>
    <mergeCell ref="A1:K5"/>
    <mergeCell ref="C8:H8"/>
    <mergeCell ref="C9:H9"/>
    <mergeCell ref="C6:H6"/>
    <mergeCell ref="C13:H13"/>
    <mergeCell ref="C11:H11"/>
    <mergeCell ref="A10:K10"/>
    <mergeCell ref="A12:K12"/>
    <mergeCell ref="C30:H30"/>
    <mergeCell ref="C23:H23"/>
    <mergeCell ref="C24:H24"/>
    <mergeCell ref="C25:H25"/>
    <mergeCell ref="C26:H26"/>
    <mergeCell ref="C27:H27"/>
    <mergeCell ref="C28:H28"/>
    <mergeCell ref="C29:H29"/>
    <mergeCell ref="A14:K14"/>
    <mergeCell ref="C32:H32"/>
    <mergeCell ref="C33:H33"/>
    <mergeCell ref="C34:H34"/>
    <mergeCell ref="C36:H36"/>
    <mergeCell ref="C37:H37"/>
    <mergeCell ref="C38:H38"/>
    <mergeCell ref="C39:H39"/>
    <mergeCell ref="C40:H40"/>
    <mergeCell ref="C41:H41"/>
    <mergeCell ref="C43:H43"/>
    <mergeCell ref="C44:H44"/>
    <mergeCell ref="C45:H45"/>
    <mergeCell ref="C46:H46"/>
    <mergeCell ref="C47:H47"/>
    <mergeCell ref="C48:H48"/>
    <mergeCell ref="C49:H49"/>
    <mergeCell ref="C50:H50"/>
    <mergeCell ref="C52:H52"/>
    <mergeCell ref="C53:H53"/>
    <mergeCell ref="C54:H54"/>
    <mergeCell ref="C55:H55"/>
    <mergeCell ref="A59:K59"/>
    <mergeCell ref="C57:H57"/>
    <mergeCell ref="C58:H58"/>
    <mergeCell ref="C60:H60"/>
    <mergeCell ref="C61:H61"/>
    <mergeCell ref="C62:H62"/>
    <mergeCell ref="C63:H63"/>
    <mergeCell ref="C64:H64"/>
    <mergeCell ref="A65:K65"/>
    <mergeCell ref="C66:H66"/>
    <mergeCell ref="C67:H67"/>
    <mergeCell ref="C69:H69"/>
    <mergeCell ref="C68:H68"/>
    <mergeCell ref="C71:H71"/>
    <mergeCell ref="A72:K72"/>
    <mergeCell ref="C70:H70"/>
    <mergeCell ref="A86:K86"/>
    <mergeCell ref="A88:K88"/>
    <mergeCell ref="C87:H87"/>
    <mergeCell ref="C89:H89"/>
    <mergeCell ref="C90:H90"/>
    <mergeCell ref="A91:K91"/>
    <mergeCell ref="C92:H92"/>
    <mergeCell ref="C93:H93"/>
    <mergeCell ref="C94:H94"/>
    <mergeCell ref="A95:K95"/>
    <mergeCell ref="A100:K100"/>
    <mergeCell ref="A103:K103"/>
    <mergeCell ref="A106:K106"/>
    <mergeCell ref="C96:H96"/>
    <mergeCell ref="C97:H97"/>
    <mergeCell ref="C98:H98"/>
    <mergeCell ref="C99:H99"/>
    <mergeCell ref="C101:H101"/>
    <mergeCell ref="C102:H102"/>
    <mergeCell ref="C104:H104"/>
    <mergeCell ref="C105:H105"/>
    <mergeCell ref="C107:H107"/>
    <mergeCell ref="A108:K108"/>
    <mergeCell ref="A112:K112"/>
    <mergeCell ref="C109:H109"/>
    <mergeCell ref="C110:H110"/>
    <mergeCell ref="C111:H111"/>
    <mergeCell ref="C151:H151"/>
    <mergeCell ref="C152:H152"/>
    <mergeCell ref="C153:H153"/>
    <mergeCell ref="A154:K154"/>
    <mergeCell ref="A161:K161"/>
    <mergeCell ref="C155:H155"/>
    <mergeCell ref="C156:H156"/>
    <mergeCell ref="C157:H157"/>
    <mergeCell ref="C158:H158"/>
    <mergeCell ref="C159:H159"/>
    <mergeCell ref="C160:H160"/>
    <mergeCell ref="A167:K167"/>
    <mergeCell ref="A171:K171"/>
    <mergeCell ref="A178:K178"/>
    <mergeCell ref="C162:H162"/>
    <mergeCell ref="C163:H163"/>
    <mergeCell ref="C164:H164"/>
    <mergeCell ref="C165:H165"/>
    <mergeCell ref="C166:H166"/>
    <mergeCell ref="C168:H168"/>
    <mergeCell ref="C169:H169"/>
    <mergeCell ref="C170:H170"/>
    <mergeCell ref="C172:H172"/>
    <mergeCell ref="C173:H173"/>
    <mergeCell ref="C174:H174"/>
    <mergeCell ref="C175:H175"/>
    <mergeCell ref="C176:H176"/>
    <mergeCell ref="C177:H177"/>
    <mergeCell ref="C179:H179"/>
    <mergeCell ref="C180:H180"/>
    <mergeCell ref="C181:H181"/>
    <mergeCell ref="C182:H182"/>
    <mergeCell ref="C183:H183"/>
    <mergeCell ref="C184:H184"/>
    <mergeCell ref="C185:H185"/>
    <mergeCell ref="C186:H186"/>
    <mergeCell ref="A187:K187"/>
    <mergeCell ref="C188:H188"/>
    <mergeCell ref="C195:H195"/>
    <mergeCell ref="A196:K196"/>
    <mergeCell ref="A198:K198"/>
    <mergeCell ref="C197:H197"/>
    <mergeCell ref="C189:H189"/>
    <mergeCell ref="A190:K190"/>
    <mergeCell ref="A193:K193"/>
    <mergeCell ref="C191:H191"/>
    <mergeCell ref="C192:H192"/>
    <mergeCell ref="C194:H194"/>
    <mergeCell ref="C262:H262"/>
    <mergeCell ref="C263:H263"/>
    <mergeCell ref="C264:H264"/>
    <mergeCell ref="C268:H268"/>
    <mergeCell ref="C269:H269"/>
    <mergeCell ref="C270:H270"/>
    <mergeCell ref="A267:K267"/>
    <mergeCell ref="C279:H279"/>
    <mergeCell ref="C280:H280"/>
    <mergeCell ref="C281:H281"/>
    <mergeCell ref="C297:H297"/>
    <mergeCell ref="C298:H298"/>
    <mergeCell ref="C299:H299"/>
    <mergeCell ref="C300:H300"/>
    <mergeCell ref="C301:H301"/>
    <mergeCell ref="C302:H302"/>
    <mergeCell ref="C303:H303"/>
    <mergeCell ref="C305:H305"/>
    <mergeCell ref="C306:H306"/>
    <mergeCell ref="C307:H307"/>
    <mergeCell ref="C308:H308"/>
    <mergeCell ref="C309:H309"/>
    <mergeCell ref="C310:H310"/>
    <mergeCell ref="C311:H311"/>
    <mergeCell ref="C312:H312"/>
    <mergeCell ref="C315:H315"/>
    <mergeCell ref="C316:H316"/>
    <mergeCell ref="C317:H317"/>
    <mergeCell ref="C318:H318"/>
    <mergeCell ref="C319:H319"/>
    <mergeCell ref="C320:H320"/>
    <mergeCell ref="C322:H322"/>
    <mergeCell ref="C323:H323"/>
    <mergeCell ref="C324:H324"/>
    <mergeCell ref="C325:H325"/>
    <mergeCell ref="C326:H326"/>
    <mergeCell ref="C327:H327"/>
    <mergeCell ref="C329:H329"/>
    <mergeCell ref="C330:H330"/>
    <mergeCell ref="C331:H331"/>
    <mergeCell ref="C332:H332"/>
    <mergeCell ref="C333:H333"/>
    <mergeCell ref="C334:H334"/>
    <mergeCell ref="C335:H335"/>
    <mergeCell ref="C337:H337"/>
    <mergeCell ref="C338:H338"/>
    <mergeCell ref="C339:H339"/>
    <mergeCell ref="C340:H340"/>
    <mergeCell ref="C341:H341"/>
    <mergeCell ref="C342:H342"/>
    <mergeCell ref="C344:H344"/>
    <mergeCell ref="C345:H345"/>
    <mergeCell ref="C346:H346"/>
    <mergeCell ref="C347:H347"/>
    <mergeCell ref="C348:H348"/>
    <mergeCell ref="C349:H349"/>
    <mergeCell ref="C350:H350"/>
    <mergeCell ref="C358:H358"/>
    <mergeCell ref="C359:H359"/>
    <mergeCell ref="C360:H360"/>
    <mergeCell ref="C361:H361"/>
    <mergeCell ref="C362:H362"/>
    <mergeCell ref="C363:H363"/>
    <mergeCell ref="C364:H364"/>
    <mergeCell ref="C366:H366"/>
    <mergeCell ref="C367:H367"/>
    <mergeCell ref="C368:H368"/>
    <mergeCell ref="C369:H369"/>
    <mergeCell ref="C371:H371"/>
    <mergeCell ref="C372:H372"/>
    <mergeCell ref="C373:H373"/>
    <mergeCell ref="C374:H374"/>
    <mergeCell ref="C375:H375"/>
    <mergeCell ref="C376:H376"/>
    <mergeCell ref="A379:K379"/>
    <mergeCell ref="A382:K382"/>
    <mergeCell ref="C380:H380"/>
    <mergeCell ref="C381:H381"/>
    <mergeCell ref="C383:H383"/>
    <mergeCell ref="A384:K384"/>
    <mergeCell ref="A387:K387"/>
    <mergeCell ref="C385:H385"/>
    <mergeCell ref="C386:H386"/>
    <mergeCell ref="C388:H388"/>
    <mergeCell ref="C389:H389"/>
    <mergeCell ref="A390:K390"/>
    <mergeCell ref="A418:K418"/>
    <mergeCell ref="A423:K423"/>
    <mergeCell ref="C399:H399"/>
    <mergeCell ref="C400:H400"/>
    <mergeCell ref="C401:H401"/>
    <mergeCell ref="C402:H402"/>
    <mergeCell ref="C420:H420"/>
    <mergeCell ref="C421:H421"/>
    <mergeCell ref="C422:H422"/>
    <mergeCell ref="C391:H391"/>
    <mergeCell ref="C392:H392"/>
    <mergeCell ref="C393:H393"/>
    <mergeCell ref="C395:H395"/>
    <mergeCell ref="C396:H396"/>
    <mergeCell ref="C398:H398"/>
    <mergeCell ref="A394:K394"/>
    <mergeCell ref="A397:K397"/>
    <mergeCell ref="C403:H403"/>
    <mergeCell ref="C404:H404"/>
    <mergeCell ref="C405:H405"/>
    <mergeCell ref="C406:H406"/>
    <mergeCell ref="C407:H407"/>
    <mergeCell ref="C409:H409"/>
    <mergeCell ref="A408:K408"/>
    <mergeCell ref="C417:H417"/>
    <mergeCell ref="C410:H410"/>
    <mergeCell ref="C411:H411"/>
    <mergeCell ref="C412:H412"/>
    <mergeCell ref="C413:H413"/>
    <mergeCell ref="C414:H414"/>
    <mergeCell ref="C416:H416"/>
    <mergeCell ref="A415:K415"/>
    <mergeCell ref="C541:H541"/>
    <mergeCell ref="C449:H449"/>
    <mergeCell ref="C450:H450"/>
    <mergeCell ref="C451:H451"/>
    <mergeCell ref="C453:H453"/>
    <mergeCell ref="C454:H454"/>
    <mergeCell ref="C455:H455"/>
    <mergeCell ref="C479:H479"/>
    <mergeCell ref="C480:H480"/>
    <mergeCell ref="C493:H493"/>
  </mergeCells>
  <printOptions gridLines="1"/>
  <pageMargins left="0.1968503937007874" right="0.1968503937007874" top="0.35433070866141736" bottom="0.35433070866141736" header="0.11811023622047245" footer="0.196850393700787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2023-04-06T10:26:33Z</cp:lastPrinted>
  <dcterms:created xsi:type="dcterms:W3CDTF">2018-01-10T03:12:35Z</dcterms:created>
  <dcterms:modified xsi:type="dcterms:W3CDTF">2023-04-06T10:34:51Z</dcterms:modified>
  <cp:category/>
  <cp:version/>
  <cp:contentType/>
  <cp:contentStatus/>
</cp:coreProperties>
</file>